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nowacka\Desktop\aneta bb\"/>
    </mc:Choice>
  </mc:AlternateContent>
  <bookViews>
    <workbookView xWindow="0" yWindow="0" windowWidth="21570" windowHeight="8145" activeTab="4"/>
  </bookViews>
  <sheets>
    <sheet name="1 - wykaz jednostek" sheetId="1" r:id="rId1"/>
    <sheet name="2 - wykaz budynków i budowli" sheetId="2" r:id="rId2"/>
    <sheet name="3 - AR" sheetId="3" r:id="rId3"/>
    <sheet name="4 - EEI" sheetId="4" r:id="rId4"/>
    <sheet name="5 - pojazd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3" l="1"/>
  <c r="B4" i="3"/>
  <c r="D459" i="4"/>
  <c r="C4" i="4" s="1"/>
  <c r="D320" i="4"/>
  <c r="E295" i="4"/>
  <c r="B35" i="3"/>
  <c r="B31" i="3"/>
  <c r="B21" i="3"/>
  <c r="B27" i="3"/>
  <c r="B11" i="3"/>
  <c r="B12" i="3" s="1"/>
  <c r="B15" i="3"/>
  <c r="F5" i="2"/>
  <c r="F4" i="2"/>
  <c r="F62" i="2"/>
  <c r="F61" i="2"/>
  <c r="F50" i="2"/>
  <c r="F96" i="2"/>
  <c r="F97" i="2"/>
  <c r="F95" i="2"/>
  <c r="F90" i="2"/>
  <c r="F91" i="2" s="1"/>
  <c r="F85" i="2"/>
  <c r="F86" i="2" s="1"/>
  <c r="F80" i="2"/>
  <c r="F79" i="2"/>
  <c r="F78" i="2"/>
  <c r="F77" i="2"/>
  <c r="F76" i="2"/>
  <c r="F75" i="2"/>
  <c r="F70" i="2"/>
  <c r="F69" i="2"/>
  <c r="F64" i="2"/>
  <c r="F63" i="2"/>
  <c r="F60" i="2"/>
  <c r="F59" i="2"/>
  <c r="F53" i="2"/>
  <c r="F52" i="2"/>
  <c r="F51" i="2"/>
  <c r="F54" i="2"/>
  <c r="F49" i="2"/>
  <c r="F48" i="2"/>
  <c r="F39" i="2"/>
  <c r="F43" i="2"/>
  <c r="F42" i="2"/>
  <c r="F41" i="2"/>
  <c r="F40" i="2"/>
  <c r="F38" i="2"/>
  <c r="F35" i="2"/>
  <c r="F34" i="2"/>
  <c r="E21" i="2"/>
  <c r="F28" i="2"/>
  <c r="F27" i="2"/>
  <c r="F26" i="2"/>
  <c r="F19" i="2"/>
  <c r="F18" i="2"/>
  <c r="F17" i="2"/>
  <c r="F25" i="2"/>
  <c r="F16" i="2"/>
  <c r="F10" i="2"/>
  <c r="F6" i="2"/>
  <c r="E44" i="2"/>
  <c r="E11" i="2"/>
  <c r="F71" i="2" l="1"/>
  <c r="C3" i="4"/>
  <c r="F98" i="2"/>
  <c r="F100" i="2" s="1"/>
  <c r="F29" i="2"/>
  <c r="F44" i="2"/>
  <c r="F11" i="2"/>
  <c r="B3" i="3" s="1"/>
  <c r="F81" i="2"/>
  <c r="F21" i="2"/>
  <c r="F65" i="2"/>
  <c r="F55" i="2"/>
</calcChain>
</file>

<file path=xl/sharedStrings.xml><?xml version="1.0" encoding="utf-8"?>
<sst xmlns="http://schemas.openxmlformats.org/spreadsheetml/2006/main" count="1941" uniqueCount="786">
  <si>
    <t>Lp.</t>
  </si>
  <si>
    <t>Nazwa budynku, adres</t>
  </si>
  <si>
    <t>Rok budowy</t>
  </si>
  <si>
    <t>Wartość księgowa brutto</t>
  </si>
  <si>
    <t>Materiał budowy ścian, więźby dachowej i konstrukcji dachu</t>
  </si>
  <si>
    <t>Zabezpieczenia  przeciwpożarowe i przeciw kradzieżowe</t>
  </si>
  <si>
    <t>Czy budynek podlega nadzowrowi konserwatora  zabytków</t>
  </si>
  <si>
    <t>Czy budynek jest wyłączony z eksploatacji</t>
  </si>
  <si>
    <t>1.</t>
  </si>
  <si>
    <t>budynek administracyjny ul. 3 Maja 68 07-300 Ostrów Mazowiecka</t>
  </si>
  <si>
    <t>ściany z cegły dziurawki, więźba drewniana, belki drewniane, pokrycie dachu - dachówka ceramiczna</t>
  </si>
  <si>
    <t>odgromienie, gaśnice, hydrant wewnętrznby, system alarmowy (czujki) w budynku, kraty w oknach na parterze</t>
  </si>
  <si>
    <t>TAK</t>
  </si>
  <si>
    <t>NIE</t>
  </si>
  <si>
    <t>2.</t>
  </si>
  <si>
    <t xml:space="preserve">ściany z cegły dziurawki, więźba drewniana, belki drewniane, pokrycie dachowe-blacha </t>
  </si>
  <si>
    <t>odgromienie, gaśnice, system alarmowy (czujki) w budynku, kraty w oknach na parterze</t>
  </si>
  <si>
    <t>3.</t>
  </si>
  <si>
    <t>lokal użytkowy ul. B. Prusa 3/11       07-300 Ostrów Mazowiecka</t>
  </si>
  <si>
    <t xml:space="preserve">poczatek  lat 90 </t>
  </si>
  <si>
    <t>ściany z suporexu, konstrukacja dachu  żelbetowa, stropy betonowe, pokrycie dachowe -blacha</t>
  </si>
  <si>
    <t>gaśnice, system alarmowy (czujki) w budynku, kraty w oknach</t>
  </si>
  <si>
    <t>4.</t>
  </si>
  <si>
    <t>parking przy budynku Starostwa Powiatowego przy ul. 3 Maja 68</t>
  </si>
  <si>
    <t>kostka brukowa</t>
  </si>
  <si>
    <t>5.</t>
  </si>
  <si>
    <t>obelisk z głazu granitowego z tablicą upamiętniającą 150 rocznicę wybuchu Powstania Styczniowego (dz. Nr 4010) Ostrów Mazowiecka</t>
  </si>
  <si>
    <t>granit</t>
  </si>
  <si>
    <t>6.</t>
  </si>
  <si>
    <t>budynek warsztatowy nr 1 Stare Lubiejewo ul. Słoneczna 4</t>
  </si>
  <si>
    <t>ściany półszkieltowe, słupy żelbetowe, wypełnienei z cegły kratówki i bloczków gazobetonowych; stropodach-płyty stropowe żebrowane na dźwigarach kablobetonowych; konstrukacja dachu żelbetowa pokrycie - warstwy papy na lepiku</t>
  </si>
  <si>
    <t>odgromienie, hydrant, gaśnica, okna okratowane</t>
  </si>
  <si>
    <t>7.</t>
  </si>
  <si>
    <t>budynek internatu Małkinia Górna,ul. Nurska 150</t>
  </si>
  <si>
    <t>ściany nośne z prefabrykowanych żelbetowych elementów  wielkoblokowych, ściany wypełniające  z bloczków z betonu komórkowego, ścianki działowe z cegieł  i bloczków gazobetonowych, stropy żelbetowe, stropodach z płyt korytkowych, dach dwuspadowy pokryty papą.</t>
  </si>
  <si>
    <t>odgromienie, hydrant zewnętrzny, system alarmowy (czujki) w budynku</t>
  </si>
  <si>
    <t>Inne lokalizacje (oprócz ww. budynków) w których znajduje się ubezpieczone mienie:</t>
  </si>
  <si>
    <t>w Ostrowi Maz. (Zespół Szk. Nr 1) i lokal przy ul. Nurskiej 150 w Małkini Gornej (Zespół Szk. w Małkini Gornej) - Punkty Nieodpłatnej Pomocy Prawnej</t>
  </si>
  <si>
    <t>Powiat Ostrowski Starostwo Powiatowe</t>
  </si>
  <si>
    <t>Razem:</t>
  </si>
  <si>
    <t xml:space="preserve">Powiat Ostrowski Starostwo Powiatowe </t>
  </si>
  <si>
    <t>lp.</t>
  </si>
  <si>
    <t>Nazwa sprzętu, typ, model</t>
  </si>
  <si>
    <t>Rok produkcji</t>
  </si>
  <si>
    <t>Wartość księgowa brutto  (wartość początkowa)</t>
  </si>
  <si>
    <t>Laptop DELL 3567 -5150 SN</t>
  </si>
  <si>
    <t>Tablet APPLE iPad + Cellular  128 GB</t>
  </si>
  <si>
    <t>Smartfon Apple Iphone 8 grey space</t>
  </si>
  <si>
    <t>sprzęt nagłośnieniowy mobilny (ze statywewm kolumnowym i pokrowcem)</t>
  </si>
  <si>
    <t>Laptop LENOVO Think Pad E950 z Windows 10 Pro i oprogramowaniem</t>
  </si>
  <si>
    <t>Laptop LENOVO Think Pad E950 z Windows 10 Pro i oprograwmowaniem</t>
  </si>
  <si>
    <t>Laptop DELL MOD + MS Office 2013 H&amp;B PL PKC T5D-01753</t>
  </si>
  <si>
    <t>8.</t>
  </si>
  <si>
    <t>Tablet multimedialny LENOVO Tab E10, oprogramowani, ładowarka USB, etui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</si>
  <si>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</si>
  <si>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</si>
  <si>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</si>
  <si>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</si>
  <si>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</si>
  <si>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</si>
  <si>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</si>
  <si>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</si>
  <si>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</si>
  <si>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</si>
  <si>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</si>
  <si>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</si>
  <si>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</si>
  <si>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</si>
  <si>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</si>
  <si>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</si>
  <si>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Tablet multimedialny LENOVO Tab E10, oprogramnowani, ładowarka USB, etui</t>
  </si>
  <si>
    <t>25.</t>
  </si>
  <si>
    <t>26.</t>
  </si>
  <si>
    <t>27.</t>
  </si>
  <si>
    <t>Tablet multimedialny LENOVO Tab E10, oprogramowanie,  ładowarka USB, etui</t>
  </si>
  <si>
    <t>28.</t>
  </si>
  <si>
    <t>Tablet multimedialny LENOVO Tab E10, oprogramowanie, ładowarka USB, etui</t>
  </si>
  <si>
    <t>29.</t>
  </si>
  <si>
    <t>30.</t>
  </si>
  <si>
    <t>Tablet multimedialny LENOVO Tab E10, oprogramnowanie, ładowarka USB, etui</t>
  </si>
  <si>
    <t>31.</t>
  </si>
  <si>
    <t>32.</t>
  </si>
  <si>
    <t>Laptop LENOVO Think Pad E15</t>
  </si>
  <si>
    <t>33.</t>
  </si>
  <si>
    <t>Laptop LENOVO Idea Pad L340-17</t>
  </si>
  <si>
    <t>34.</t>
  </si>
  <si>
    <t>Laptop LENOVO ThinkBook V15</t>
  </si>
  <si>
    <t>35.</t>
  </si>
  <si>
    <t>Notebook DELL VOSTRO 3591 z Windows 10 PRO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</si>
  <si>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</si>
  <si>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</si>
  <si>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</si>
  <si>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</si>
  <si>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</si>
  <si>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</si>
  <si>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</si>
  <si>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</si>
  <si>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</si>
  <si>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</si>
  <si>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</si>
  <si>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</si>
  <si>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</si>
  <si>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</si>
  <si>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</si>
  <si>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</si>
  <si>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</si>
  <si>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Kontroler bezprzewodowy (systemu do rejestrwania sesji Rady Powiatu)</t>
  </si>
  <si>
    <t>Nr rejestr.</t>
  </si>
  <si>
    <t>Marka, typ, model</t>
  </si>
  <si>
    <t>Rodzaj pojazdu</t>
  </si>
  <si>
    <t>Pojemn. silnika</t>
  </si>
  <si>
    <t xml:space="preserve">Nr nadwozia </t>
  </si>
  <si>
    <t>Ładown./ il. miejsc</t>
  </si>
  <si>
    <t>Przebieg (około)</t>
  </si>
  <si>
    <t>Data pierw. rejestracji</t>
  </si>
  <si>
    <t>Wyposażenie dodatkowe</t>
  </si>
  <si>
    <t>Zabezpieczenia przeciwktadzierzowe</t>
  </si>
  <si>
    <t>Data nast. badania techn.</t>
  </si>
  <si>
    <t>liczba kpl. kluczy</t>
  </si>
  <si>
    <t xml:space="preserve">Posiadacz </t>
  </si>
  <si>
    <t>od</t>
  </si>
  <si>
    <t>do</t>
  </si>
  <si>
    <t>WOR 37777</t>
  </si>
  <si>
    <t>Toyota Avensis</t>
  </si>
  <si>
    <t>samochód osobowy</t>
  </si>
  <si>
    <t>SB1BT76L60E002577</t>
  </si>
  <si>
    <t>0/5</t>
  </si>
  <si>
    <t>09.07.2015 r.</t>
  </si>
  <si>
    <t xml:space="preserve">      -</t>
  </si>
  <si>
    <t xml:space="preserve"> auto alarm, immobilazer</t>
  </si>
  <si>
    <t>Wyposażenie dodatkowe pojazdów:</t>
  </si>
  <si>
    <t>brak</t>
  </si>
  <si>
    <t>(np. Lp. 1 - motopompa niagara - wartość 4.000 zł, komplet węży - wartość - 3.000 zł, pilarka Stihl - wartość 1.500 zł).</t>
  </si>
  <si>
    <t xml:space="preserve">POWIATOWY ZARZĄD DRÓG </t>
  </si>
  <si>
    <t>UL. BROKOWSKA 37, 07-300 OSTRÓW MAZ.</t>
  </si>
  <si>
    <t>Czy budynek podlega nadzowrowi konserwatora zabytków</t>
  </si>
  <si>
    <t>Budynek biurowy</t>
  </si>
  <si>
    <t>lata 50-te</t>
  </si>
  <si>
    <t>ściany cegła, stropy - beton, pokrycie dachu - blacha</t>
  </si>
  <si>
    <t xml:space="preserve">monitoring pomieszczeń biurowych </t>
  </si>
  <si>
    <t>nie</t>
  </si>
  <si>
    <t>Magazyn wyrobów różnych , murowany</t>
  </si>
  <si>
    <t>lata 90-te</t>
  </si>
  <si>
    <t>ściany cegła, pokrycie dachu - eternik</t>
  </si>
  <si>
    <t>Magazyn główny</t>
  </si>
  <si>
    <t>ściany, stropy murowane, pokrycie papa termozgrzewalna</t>
  </si>
  <si>
    <t>alarm</t>
  </si>
  <si>
    <t>Garaże</t>
  </si>
  <si>
    <t>2019-2020</t>
  </si>
  <si>
    <t>ściany pustak, stropy - beton, pokrycie dachu - blacha</t>
  </si>
  <si>
    <t>II. Sprzęt przenośny</t>
  </si>
  <si>
    <t>I. Sprzęt stacjonarny</t>
  </si>
  <si>
    <t>Zestaw komputerowy: komputer Vidawa Mini 6200, monitor Philips 24", zasilacz awaryjny  Qoltec 800 VA, listwa zasilajaca 3m</t>
  </si>
  <si>
    <t>Zestaw komputerowy: komputer Vidawa Mini 6200, monitor Philips 24", zasilacz awaryjny  Qoltec 800 VA, listwa zasilająca 3m</t>
  </si>
  <si>
    <t>Zestaw komputerowy: komputer Vidawa Mini 6200, monitor Philips 24", zasilacz awaryjny Qoltec 800 VA, listwa zasilająca</t>
  </si>
  <si>
    <t>Zestaw komputerowy: komputer PC XEDE BASE, monitor Philips 24", zasilacz awaryjny Qoltec, listwa zasilająca</t>
  </si>
  <si>
    <t>Urządzenie klasy UTM Stormshield SN510</t>
  </si>
  <si>
    <t>Ploter HP D J T830 24"</t>
  </si>
  <si>
    <t>Serwer DELL PowerEdge R440</t>
  </si>
  <si>
    <t>Zestaw komputerowy: komputer Lenovo AiO V510Z, zasilacz awaryjny UPS Qoltec 800 VA</t>
  </si>
  <si>
    <t>Urządzenie wielofunkcyjne Ricoh MPC 2003</t>
  </si>
  <si>
    <t>Urządzenie wielofunkcyjne HP  LJ MFP M 225DN</t>
  </si>
  <si>
    <t>Urządzenie wielofunkcyjne Xerox Work Centre 3335V DNI</t>
  </si>
  <si>
    <t>Komputer all in one  DELL Inspiron 3464, klawiatura, mysz, zasilacz awaryjny</t>
  </si>
  <si>
    <t>Drukarka Xerox Work Centre 3345V</t>
  </si>
  <si>
    <t>Urządzenie wielofunkcyjne HP Laser Jet Pro 400</t>
  </si>
  <si>
    <t>Drukarka kolorowa HP Color Laser Jet Pro M 452 DN</t>
  </si>
  <si>
    <t>Zestaw komputerowy: komputer XEDE BASE W6400WH, monitor IIYAMA 24", Office  H&amp;B 219, klawiatura, mysz A4 TECH</t>
  </si>
  <si>
    <t>Zestaw komputerowy: komputer XEDE BASE W6400WH, monitor IIYAMA 24", Office H&amp;B 2019, klawiatura, mysz A4 TECH</t>
  </si>
  <si>
    <t>Zestaw komputerowy: komputer XEDE BASE, monitor IIAMA 24", Office H &amp; B 2019, klawiatura, mysz A4 TECH</t>
  </si>
  <si>
    <t>Zestaw komputerowy: komputer XEDE BASE, monitor IIYAMA 24", Office H&amp;B 2019, klawiatura, mysz</t>
  </si>
  <si>
    <t>Zestaw komputerowy: komputer XEDE BASE, monitor IIYAMA 24", Office H &amp; B 2019, klawiatura, mysz A4 TECH</t>
  </si>
  <si>
    <t>Zestaw kmputerowy: komputer XEDE BASE , monitor IIAMA 24", Office H&amp;B 2019, klawiatura, mysz A4 TECH</t>
  </si>
  <si>
    <t>Zestaw komputerowy: komputer V 530, monitor IIYAMA 24",  Office H&amp;B 2019 , klawiatura, mysz</t>
  </si>
  <si>
    <t>Zestaw komputerowy: komputer V 530, monitor IIYAMA 24", Office H&amp;B 2019, klawiatura, mysz</t>
  </si>
  <si>
    <t>Drukarka HP PAGE WIDE Pro MFP 477DW</t>
  </si>
  <si>
    <t>Zestaw koputerowy: komputer , monitor Philips LED 24", MS Office H&amp;B 2010, MS Windows Vista, klawiatura, mysz</t>
  </si>
  <si>
    <t>Serwer I 110 QC 430</t>
  </si>
  <si>
    <t>Komputer Lenovo E73</t>
  </si>
  <si>
    <t>Zestaw komputerowy: komputer DELL, monitor Philips LED 24", klawiatura, mysz, UPS LESTAR A-450 s</t>
  </si>
  <si>
    <t>Komputer ACTINA SIERRA W7 500F</t>
  </si>
  <si>
    <t>Komputer ACTINA SIERRA VB</t>
  </si>
  <si>
    <t>Komputer ACTINA</t>
  </si>
  <si>
    <t>Komputer V 3650, 5-6400 46B 500 Gb DVDRW/Win 10 Pro</t>
  </si>
  <si>
    <t>Komputer DELL</t>
  </si>
  <si>
    <t>Urządzenie wielofunkcyjne HP Laser Jet PRO M 428 FDN</t>
  </si>
  <si>
    <t>Urządzenie wielofunkcyjne HP Laser Jet PRO M 521 DN</t>
  </si>
  <si>
    <t>Komputer all in one HP 24"</t>
  </si>
  <si>
    <t>Urządzenie wielofunkcyjne HP Laser Jet PRO MFP M 521 dn</t>
  </si>
  <si>
    <t>Urzadzenie wielofunkcyjne HP Laser Jet  Pro M  428 fdi</t>
  </si>
  <si>
    <t>Zestaw komputerowy: komputer all in one HP 27 RYZEN, klawiatura, mysz, UPS LESTAR ME-655 SSU, oprogramowanie Microsoft Office H&amp;B 2019</t>
  </si>
  <si>
    <t>Zestaw komputerowy: komputer HP 27 all in one RYZEN, klawiatura, mysz, UPS Lestar ME-655 SSU, oprogramowanie Microsoft Office H&amp;B 2019</t>
  </si>
  <si>
    <t>Zestaw komputrowy: komputer HP 27 all in one RYZEN, klawiatura, mysz, UPS Lestar ME-655 SSU, oprogramowanie Microsoft Office H&amp; B 2019</t>
  </si>
  <si>
    <t>Zestaw komputerowy: komputer HP 27 all in one RYZEN, klawiatura, mysz, oprogramowanie Office H&amp;B 2019</t>
  </si>
  <si>
    <t>Urządzenie wielofunkcyjne HP Laser Jet Pro MFP M 521 dn</t>
  </si>
  <si>
    <t>Drukarka HP Laser Jet Pro M 501 dn</t>
  </si>
  <si>
    <t>Zestaw komputerowy: komputer all in one Lenovo Idea Centre 23,8" RYZEN, klawiatura, mysz, MS Office 2021 H&amp;B</t>
  </si>
  <si>
    <t>53.</t>
  </si>
  <si>
    <t xml:space="preserve">Zestw kompyterowy: komputer all in one Lenovo Idea Centre 23,8 " RYZEN, klawiatura, mysz, MS Office 2021 H&amp;B </t>
  </si>
  <si>
    <t>54.</t>
  </si>
  <si>
    <t>zestaw  komputerowy: komputer all DELL, klawiatura, monitor, MS Office 2021 H&amp;B</t>
  </si>
  <si>
    <t>55.</t>
  </si>
  <si>
    <t>Drukarka atramentowa HP PAGE WIDE 477DW</t>
  </si>
  <si>
    <t>56.</t>
  </si>
  <si>
    <t>Skaner Brother ADS-2400N</t>
  </si>
  <si>
    <t>57.</t>
  </si>
  <si>
    <t>Kopiarka Ricoh Aficio MP 255 SP</t>
  </si>
  <si>
    <t xml:space="preserve">58. </t>
  </si>
  <si>
    <t>Kolejkomat zamontowany w Wydziale Komunikacji, Transportu i Dróg Publicznych w budynku przy ul. Brokowskiej 37. W skład wchodzi: biletomat 19" (cena brutto 12 300 zł), wyświetlacz głowny 43" (cena brutto 3 075 zł), LED zewnętrzny zamontowany na zewnątrz nad wejściem do budynku</t>
  </si>
  <si>
    <t>URZĄDZENIE WIELOFUNKCYJNE</t>
  </si>
  <si>
    <t>MONITOR LCD/LED SAMSUNG</t>
  </si>
  <si>
    <t>MODEKOM + KARTA</t>
  </si>
  <si>
    <t>DYSK ZEWNĘTRZNY</t>
  </si>
  <si>
    <t>MONITOR SAMSUNG</t>
  </si>
  <si>
    <t>REJESTRATOR DO MONITORINGU</t>
  </si>
  <si>
    <t>DYSK DO MONITORINGU</t>
  </si>
  <si>
    <t>DRUKARKA RICON</t>
  </si>
  <si>
    <t>KAMERA BCS 8mpx</t>
  </si>
  <si>
    <t>UPS armac home 850e led 2</t>
  </si>
  <si>
    <t>ZESTAW KOMPUTEROWY</t>
  </si>
  <si>
    <t>APARAT PANASONIC</t>
  </si>
  <si>
    <t>poj. Silnika</t>
  </si>
  <si>
    <t>Ład./miejsca</t>
  </si>
  <si>
    <t>Przebieg km/mtg</t>
  </si>
  <si>
    <t>Zabezpieczenie przeciwkradzieżowe</t>
  </si>
  <si>
    <t>Data następnego badania technicznego</t>
  </si>
  <si>
    <t>WOR32155</t>
  </si>
  <si>
    <t>CITROEN BERLINGO, 66 kW</t>
  </si>
  <si>
    <t>SAMOCHÓD OSOBOWY</t>
  </si>
  <si>
    <t>VF7GJ9HXC93458712</t>
  </si>
  <si>
    <t>28.06.2007, w Polsce 16.12.2013</t>
  </si>
  <si>
    <t>Alarm</t>
  </si>
  <si>
    <t>WOR5R15</t>
  </si>
  <si>
    <t>CITROEN BERLINGO</t>
  </si>
  <si>
    <t>VF7GJWJYB93285502</t>
  </si>
  <si>
    <t>28.10.2005</t>
  </si>
  <si>
    <t>WOR55880</t>
  </si>
  <si>
    <t>FORD TRANSIT DCAB350 L3</t>
  </si>
  <si>
    <t>SAMOCHÓD CIĘŻAROWY</t>
  </si>
  <si>
    <t>WF0EXXTTGEJB17612</t>
  </si>
  <si>
    <t>1189/7</t>
  </si>
  <si>
    <t>08.11.2018</t>
  </si>
  <si>
    <t>Immobilizer</t>
  </si>
  <si>
    <t>WOR18822</t>
  </si>
  <si>
    <t>MERCEDES BENZ SPRINTER 313CDI</t>
  </si>
  <si>
    <t>WDB9036231R801811</t>
  </si>
  <si>
    <t>1405/7</t>
  </si>
  <si>
    <t>10.08.2010</t>
  </si>
  <si>
    <t>-</t>
  </si>
  <si>
    <t>WOR10720</t>
  </si>
  <si>
    <t>MERCEDES BENZ 2044</t>
  </si>
  <si>
    <t>WDB6561091K153840</t>
  </si>
  <si>
    <t>8680/2</t>
  </si>
  <si>
    <t>09.11.2008</t>
  </si>
  <si>
    <t>WOR7Y99</t>
  </si>
  <si>
    <t>PRONAR P-7 5112</t>
  </si>
  <si>
    <t>CIĄGNIK ROLNICZY</t>
  </si>
  <si>
    <t>SZBA0B52XB1X00036</t>
  </si>
  <si>
    <t>4106 MTG</t>
  </si>
  <si>
    <t>20.12.2011</t>
  </si>
  <si>
    <t>WOR5G87</t>
  </si>
  <si>
    <t>URSUS 2812 KABINA</t>
  </si>
  <si>
    <t>3130 MTG</t>
  </si>
  <si>
    <t>02.06.1997</t>
  </si>
  <si>
    <t>WOR3X61</t>
  </si>
  <si>
    <t>URSUS U-902</t>
  </si>
  <si>
    <t>4400 MTG</t>
  </si>
  <si>
    <t>06.12.1982</t>
  </si>
  <si>
    <t>WOR3J81</t>
  </si>
  <si>
    <t>AUTOSAN D-47A</t>
  </si>
  <si>
    <t>PRZYCZEPA CIĘŻAROWA</t>
  </si>
  <si>
    <t>05.10.1978</t>
  </si>
  <si>
    <t>WOR5J53</t>
  </si>
  <si>
    <t>PRZYCZEPA LEKKA SAM</t>
  </si>
  <si>
    <t>PRZYCZEPKA</t>
  </si>
  <si>
    <t>WOR005040004</t>
  </si>
  <si>
    <t>01.03.2004</t>
  </si>
  <si>
    <t>WORJ637</t>
  </si>
  <si>
    <t>TEKNAMOTOR SKORPION 120</t>
  </si>
  <si>
    <t>RĘBAK/ PRZYCZEPA SPECJALNA</t>
  </si>
  <si>
    <t>SVA100R121D000034</t>
  </si>
  <si>
    <t>12.12.2001</t>
  </si>
  <si>
    <t>KOPARKA KT-162</t>
  </si>
  <si>
    <t>KOPARKA</t>
  </si>
  <si>
    <t>418835/427368</t>
  </si>
  <si>
    <t>WOR88XF</t>
  </si>
  <si>
    <t>New Holland/ T5.100 GTU07/-</t>
  </si>
  <si>
    <t>ciągnik rolniczy</t>
  </si>
  <si>
    <t>HLRT5100CLL010861</t>
  </si>
  <si>
    <t>720 MTG</t>
  </si>
  <si>
    <t>23.02.2021</t>
  </si>
  <si>
    <t>WOR71111</t>
  </si>
  <si>
    <t>Toyota Proace City Verso STD 6M/T Family 5 2DR Klapa]</t>
  </si>
  <si>
    <t>osobowy</t>
  </si>
  <si>
    <t>YARECYHZ2GJ959888</t>
  </si>
  <si>
    <t>23.06.2021</t>
  </si>
  <si>
    <t>WOR7080P</t>
  </si>
  <si>
    <t>TEKNAMOTOR SKORPION 160 SD</t>
  </si>
  <si>
    <t>RĘBAK,PRZYCZEPA SPECJALNA</t>
  </si>
  <si>
    <t>SVA130R16MKR00176</t>
  </si>
  <si>
    <t>Budynek mieszkalny</t>
  </si>
  <si>
    <t>ściany - pustaki żużlowe nieotynkowane, strop drewniany, konstrukcja dachu drewniana, pokryta płytami azbestocementowymi.</t>
  </si>
  <si>
    <t>Budynek gospodarczy (obora)</t>
  </si>
  <si>
    <t>ściany - zużyte podkłady kolejowe, konstrukcja dachu drewniana, pokryta płytami azbestocementowymi.</t>
  </si>
  <si>
    <t>Budynek gospodarczy (stodoła)</t>
  </si>
  <si>
    <t>ściany - konstrukcja szkieletowa obita deskowaniem, konstrukcja dachu drewniana, polryta płytami azbestocementowymi</t>
  </si>
  <si>
    <t>Budynek gospodarczy (szopa)</t>
  </si>
  <si>
    <t>ściany - drewniane, konstrukcja dachu drewniana, pokryta płytami azbestocementowymi.</t>
  </si>
  <si>
    <t>Ww. budynki znajdują się na nieruchomości Skarbu Państwa położonej w Kiełczewie (07-319) przy ul. Wspólnej 9.</t>
  </si>
  <si>
    <t>ul. Widnichowska 20, 07-300 Ostrów Mazowiecka</t>
  </si>
  <si>
    <t>Wartość odtworzeniowa</t>
  </si>
  <si>
    <t>Lokal niemieszkalny - lokal użytkowy (w trwałym zarządzie)</t>
  </si>
  <si>
    <t>połowa lat 90</t>
  </si>
  <si>
    <t>parter-324,01 piwnica-111,71</t>
  </si>
  <si>
    <t>ściana - cegła+beton ; strop - beton+stal ; kontrukcja dachu - beton+stal</t>
  </si>
  <si>
    <t>zabezpieczenia przeciwpożarowe zgodnie z obowiązującymi przepisami, zabezpieczenia przeciwkradzieżowe - alarm, rolety zewnętrzne w dwóch pokojach</t>
  </si>
  <si>
    <t>Komputer Logic A32 (AS)</t>
  </si>
  <si>
    <t xml:space="preserve">Urządzenie wielofunkcyjne Brother MEC 8510DN (AS) </t>
  </si>
  <si>
    <t>Komputer Logic A30 + oprogramowanie</t>
  </si>
  <si>
    <t>Urządzenie wielofunkcyjne Brother MF-C</t>
  </si>
  <si>
    <t>Komputer Logic A32 + oprogramowanie Windows 10 + MCF</t>
  </si>
  <si>
    <t>Komputer Logic A32 + oprogramowanie</t>
  </si>
  <si>
    <t xml:space="preserve">Komputer All in On Lenovo AIO 520-24 wraz z oprogramowaniem </t>
  </si>
  <si>
    <t>Urządzenie Ricoh MPC 2011SP</t>
  </si>
  <si>
    <t>Komputer Lenowo AIO V530 + oprogramowanie</t>
  </si>
  <si>
    <t>Urządzenie wielofunkcyjne Brother DCP</t>
  </si>
  <si>
    <t>Serwer Dell Power Edge T140</t>
  </si>
  <si>
    <t>6.814,20</t>
  </si>
  <si>
    <t>Komputer Dell Optiplex 3080MFF</t>
  </si>
  <si>
    <t>3.874,50</t>
  </si>
  <si>
    <t>Laptop dell 5567-6240</t>
  </si>
  <si>
    <t>Laptop Lenovo Think Pad E590 + oprogramowanie</t>
  </si>
  <si>
    <t>Laptop ASPIRE 3 R5 + oprogramowanie                   40 szt. x 3.000,00 zł. Laptopy zostaną przekazane do rodzin zastępczych w tym również w przypadku nauki zdalnej.</t>
  </si>
  <si>
    <t xml:space="preserve">Liceum Ogólnokształcącego im. Mikołaja  Kopernika </t>
  </si>
  <si>
    <t>07-300 Ostrów Mazowiecka, ul Kościuszki 36</t>
  </si>
  <si>
    <t xml:space="preserve">Liceum Ogólnokształcące im. M Kopernika  w Ostrowi Mazowieckiej  -budynek szkoły </t>
  </si>
  <si>
    <t xml:space="preserve">1928- rok budowy </t>
  </si>
  <si>
    <t xml:space="preserve">sciany murowane, stropy żelbetowe i drewniane wzmocnione , konstrukcja dachu drewniana , pokrycie dachu dachówka ceramiczna  </t>
  </si>
  <si>
    <t>System oddymiania klatek schodowych, gaśnice i hydranty wewnętrzne i węże hydrantowe , monitoring wizyjny, interwencja pracowników ochrony-dojazdaowa , dozorca do godz 21:00</t>
  </si>
  <si>
    <t>tak</t>
  </si>
  <si>
    <t xml:space="preserve">Sala gimnastyczna przy Liceum Ogólnokształcącym w Ostrowi Mazowieckiej  </t>
  </si>
  <si>
    <t>Rozpoczęto dnia 13.06.2014r. zakończono 26.06.2015rpozwolenie na użytkowanie 27  lipca 2015r.</t>
  </si>
  <si>
    <t xml:space="preserve">Powierzchnia użytkowa budynku 1.398,59 m² </t>
  </si>
  <si>
    <t xml:space="preserve">ściany- bloczki z gazobetonu , konstrukcja dachu stalowa , stropy żelbetowe monolityczne,pokrycie dachu- blacha na rabek , wypełnienie -wełna mineralna </t>
  </si>
  <si>
    <t xml:space="preserve">gaśnice , hydranty wewnetrzne </t>
  </si>
  <si>
    <t xml:space="preserve">nie </t>
  </si>
  <si>
    <t xml:space="preserve">Boisko szkolne </t>
  </si>
  <si>
    <t xml:space="preserve">2018r. </t>
  </si>
  <si>
    <t>ogrodzenie- piłkochwyry- siatki sztuczna trawa Desso iDNAX 25-12</t>
  </si>
  <si>
    <t xml:space="preserve">monitoring wizyjny </t>
  </si>
  <si>
    <t xml:space="preserve">Ogrodzenie </t>
  </si>
  <si>
    <t xml:space="preserve">1999r </t>
  </si>
  <si>
    <t xml:space="preserve">195,95m długości </t>
  </si>
  <si>
    <t xml:space="preserve">podmurówka betonowa , słupki i przęsła metalowe z siatką  </t>
  </si>
  <si>
    <t xml:space="preserve">Automat myjacy </t>
  </si>
  <si>
    <t xml:space="preserve">Garaż metalowy </t>
  </si>
  <si>
    <t>ok. 10 m2</t>
  </si>
  <si>
    <t>metalowy</t>
  </si>
  <si>
    <t xml:space="preserve">Liceum Ogólnokształcące im Mikołaja Kopernika </t>
  </si>
  <si>
    <t xml:space="preserve">Liceum Ogólnokształcacego im. Mikołaj  Kopernika </t>
  </si>
  <si>
    <t>ProjektB15:B22or OPT0MA H116ST</t>
  </si>
  <si>
    <t>Rzutnik Optoma GT 760 cena 1807,32 + Celexon Mobile Ekspert 305x190 cm ramowy ekran projekcyjny cena 3413,82</t>
  </si>
  <si>
    <t>drukarka Laser JET PRO MFPM130a</t>
  </si>
  <si>
    <t xml:space="preserve">Odtwarzacz  BLU- RAY Samsung BD- J4500 2 sztuki </t>
  </si>
  <si>
    <t>Columna Bose L1 Compact</t>
  </si>
  <si>
    <t>Odtwarzacze DWD i BLU-ray   Samsung BD-J4500szt 2</t>
  </si>
  <si>
    <t xml:space="preserve">\ms\ofice 2019\\hb/\pl - ksiegowość </t>
  </si>
  <si>
    <t xml:space="preserve">utzadzenie wielofunkcyjne XEROX - ksiegowosc </t>
  </si>
  <si>
    <t xml:space="preserve">Projektor Optoma GT760 szt 1 </t>
  </si>
  <si>
    <t xml:space="preserve">Celokx Mobile Ekspert 305x190 cm ramowy ekran projekcyjny </t>
  </si>
  <si>
    <t xml:space="preserve">skaner Canon Lide 400 </t>
  </si>
  <si>
    <t xml:space="preserve">Niszczarka dokumentów HSM Securino </t>
  </si>
  <si>
    <t xml:space="preserve">drukarka HP COLOR LASERJET CP522DN/ce712A </t>
  </si>
  <si>
    <t xml:space="preserve">Drukarka HP LASERJET P 2035 </t>
  </si>
  <si>
    <t xml:space="preserve">Drukarka 3D Da Vinci </t>
  </si>
  <si>
    <t>Wizualizer AVER F-17-8M</t>
  </si>
  <si>
    <t>Urzadzenie wielofunkcyjne Brother FMC-</t>
  </si>
  <si>
    <t>monitor ACER K272HLEbd</t>
  </si>
  <si>
    <t xml:space="preserve">                                                                                                          </t>
  </si>
  <si>
    <t xml:space="preserve">       </t>
  </si>
  <si>
    <t>Tablica interaktywna TOTABINTHT82Z  HT 82Z</t>
  </si>
  <si>
    <t>Laptop LenoVo V 130 i5/8GB/256GBSSD  (21 sztuk)</t>
  </si>
  <si>
    <t xml:space="preserve">Zestaw Tablica Interaktywna ITA Touch Technology HT 82Z z rzytnikiem Optoma GT  4+ rzutik </t>
  </si>
  <si>
    <t>Zestaw IBOARD IB 82OPTIMAgt760  szt 5+ rzutik</t>
  </si>
  <si>
    <t xml:space="preserve">Laptop lenovo  v310-15ik I 3 6006U/15.6"hd Antiglare /4 GB/ 500 GB HDD/Intel HD Graphocs/ DVD+ RW/ Window 10 Pro szt  7 </t>
  </si>
  <si>
    <t xml:space="preserve">Zestaw: Kolumna Bose L 1 Compact 4000 zł +  mikrofon dynamicznySV200 Shure 145 zł + Mikrofon pojemnościowy MKZ 10 BST </t>
  </si>
  <si>
    <t>ASUS EE BOX -szt 1 - KOMPUTER</t>
  </si>
  <si>
    <t xml:space="preserve"> mnitor IIYAMA 24 księgowość </t>
  </si>
  <si>
    <t xml:space="preserve">komputer logic B26  -ksiegowość </t>
  </si>
  <si>
    <t xml:space="preserve">Laptop Lenovo IdeaPad C340-14IWLNR ser cena jednostkowa 2500 - 7 sztuk </t>
  </si>
  <si>
    <t xml:space="preserve">LENOVO THINCENTER M700 g4400T 512 GB </t>
  </si>
  <si>
    <t xml:space="preserve">Laptop lenovo IDEAPAD330 15IKBR- 14 szt </t>
  </si>
  <si>
    <t xml:space="preserve">Laptop ASUS Sonic Master  R451U z Mikrosoft liencja dozywotnia </t>
  </si>
  <si>
    <t xml:space="preserve">                                            </t>
  </si>
  <si>
    <t xml:space="preserve">Notebook ASUS  A509jA 1 szt </t>
  </si>
  <si>
    <t xml:space="preserve">Projektor VIVITEK DH 833-            1 szt                             </t>
  </si>
  <si>
    <t>Laptop ASUS X509JA</t>
  </si>
  <si>
    <t>Laptop ASPIRE3 R5</t>
  </si>
  <si>
    <t>Laptop ASUS A509JA -EJ</t>
  </si>
  <si>
    <t xml:space="preserve">Zestaw multimedialny składający się z tabletu graficznego HUAWEY MediaPad M5 Lite Model BAH2-LO9 Rom 32 GB , klawiatura , oprogramoeanie, ładowarka rysik karta SIM oraz logotyp 25 zestawów 8907,47 </t>
  </si>
  <si>
    <t>kamera cyfrowa Panasonic HC-V770</t>
  </si>
  <si>
    <t xml:space="preserve">Monitor interaktywny Optoma 3651RK wraz z akcesoriami 6 szt 8 6400 </t>
  </si>
  <si>
    <t xml:space="preserve">Laptop ASUS X509 I5 8 Gb 512SSD WIN 10 P </t>
  </si>
  <si>
    <t xml:space="preserve">Laptop Lenovo V15 1 zestaw 4 szt x 3400  </t>
  </si>
  <si>
    <t>Laptop Lenovo IDEA PAD 3-15  zestaw 1 szt x 4000</t>
  </si>
  <si>
    <t>Zespół Szkół im. St. Staszica w Małkini Górnej</t>
  </si>
  <si>
    <t>ul. Nurska 150,  07-320  Małkinia Górna</t>
  </si>
  <si>
    <t>fundamenty żelbetowe, ściany  murowane z pustaka,   gęstożebrowy prefabrykowany  typu DZ3, stropodach wentylowany pokryty papą</t>
  </si>
  <si>
    <t>monitoring, gaśnice</t>
  </si>
  <si>
    <t>Sala gimnastyczna</t>
  </si>
  <si>
    <t>fundamenty żelbetonowe, ściany  murowane z cegły, stropodach prefabrykowany pokryty papą</t>
  </si>
  <si>
    <t xml:space="preserve">Budynek warsztatowy  </t>
  </si>
  <si>
    <t>fundamenty żelbetowe, ściany  murowane z pustaka, stropodach gęstożebrowy prefabrykowany  typu D23, pokryty papą</t>
  </si>
  <si>
    <t>Budynek Stacja Kontroli Pojazdów</t>
  </si>
  <si>
    <t>fundamenty żelbetonowe, ściany  murowane,dach prefabrykowany pokryty blachą falistą</t>
  </si>
  <si>
    <t>Wiata magazynowa</t>
  </si>
  <si>
    <t>fundamenty żelbetonowe, ściany i dach o konstrukcji stalowej opierzonej blachą falistą, pokrycie blacha falista, dach dwuspadowy</t>
  </si>
  <si>
    <t>Garaż</t>
  </si>
  <si>
    <t>fundamenty żelbetowe, ściany  murowane z pustaka, stropodach  pokryty papą</t>
  </si>
  <si>
    <t>ZESPÓŁ SZKÓŁ im. St. Staszica w Małkini Górnej</t>
  </si>
  <si>
    <t>Drukarka A3 HP Laser M26 1 szt.</t>
  </si>
  <si>
    <t>Komputery Lenovo AIO R3 3250U 21.5/8/SSD256/INT/W10 - 16 szt x 2800 zł</t>
  </si>
  <si>
    <t>Monitor interaktywny iiyama ProLite TE6503MIS-B1AG 65" - 2 szt x 7000 zł</t>
  </si>
  <si>
    <t>Monitor interaktywny iiyama ProLite TE6504MIS-B1AG 65" 24/7</t>
  </si>
  <si>
    <t>stanowisko instruktora do symulatora urządzeń sterowania ruchem</t>
  </si>
  <si>
    <t>stanowisko uczniowskie do symulatora urządzeń sterowania ruchem kolejowym</t>
  </si>
  <si>
    <t>oprogramowanie do symulatora urządzeń sterowania ruchem kolejowym</t>
  </si>
  <si>
    <t>Laptopy ASUS 2 szt. cena jednostkowa 2.200,00 zł</t>
  </si>
  <si>
    <t>Laptop Lenovo 3 szt. cena jednostkowa 2.200,00 zł</t>
  </si>
  <si>
    <t>Laptop 320-151SK 2 szt. cena jednostkowa 2.180,00 zł</t>
  </si>
  <si>
    <t>Laptop 110-151SK 2 szt. cena jednostkowa 2.180,00 zł</t>
  </si>
  <si>
    <t>Projektor EB-S05</t>
  </si>
  <si>
    <t>Zestaw - tablice multimedialne ( IBOARD IB 82) + projektory (Optoma GT760) 4 szt. cena jednostkowa 4.398,00 zł</t>
  </si>
  <si>
    <t xml:space="preserve">Tablica internaktywna (ITA Touch Technology HT82Z) z rzutnikiem  (Optoma GT) 1 szt. </t>
  </si>
  <si>
    <t>Laptopy Lenovo IdeaPad C340-141WL, i3-8145u/8GB/240SSD/W10/Mcafee Antywirus - 10 szt. Cena jednostkowa 2500 zł. Sprzet przeznaczony do nauki zdalnej.</t>
  </si>
  <si>
    <t>HP 255 G7 Ryzen 3 8GB 256PCIe DVD 2D319EA FHD W10 - 5 szt x 2800 zł</t>
  </si>
  <si>
    <t>Zabezpieczenia przeciwkradzieżowe</t>
  </si>
  <si>
    <t>Wartość pojazdu brutto</t>
  </si>
  <si>
    <t>WOR15735</t>
  </si>
  <si>
    <t>OPEL VIVARO</t>
  </si>
  <si>
    <t>W0LF7BC65V647484</t>
  </si>
  <si>
    <t>08.08.2005</t>
  </si>
  <si>
    <t>immobilizer</t>
  </si>
  <si>
    <t>WOR63190</t>
  </si>
  <si>
    <t>HYUNDAI GB I20, wersja Classic Plus</t>
  </si>
  <si>
    <t>NLHB251BAKZ535909</t>
  </si>
  <si>
    <t>14.02.2020</t>
  </si>
  <si>
    <t>Lp. 2 - pojazd przystosowany do nauki jazdy</t>
  </si>
  <si>
    <t xml:space="preserve">Zespół Szkół Nr 1 </t>
  </si>
  <si>
    <t>ul. Rubinkowskiego 8, 07-300 Ostrów Mazowiecka</t>
  </si>
  <si>
    <t>Budynek szkolny</t>
  </si>
  <si>
    <t xml:space="preserve">ścian -pustak, dach płaski  żelbetonowy pokrytu papą </t>
  </si>
  <si>
    <t xml:space="preserve">gaśnice, czujniki dymu w łazienkach </t>
  </si>
  <si>
    <t>Nie</t>
  </si>
  <si>
    <t>Budynek szkolny (nowe skrzydło)</t>
  </si>
  <si>
    <t xml:space="preserve">ścian -pustak, dach płaski żelbetonowy pokrytu papą </t>
  </si>
  <si>
    <t>gaśnice</t>
  </si>
  <si>
    <t>Budynek warsztatowy</t>
  </si>
  <si>
    <t xml:space="preserve">Budynki magazynowe - graże </t>
  </si>
  <si>
    <t>Boisko ORLIK 2012</t>
  </si>
  <si>
    <t>Ogrodzenie</t>
  </si>
  <si>
    <t xml:space="preserve">siatka </t>
  </si>
  <si>
    <t>Szlaban na parkingu szkolnym</t>
  </si>
  <si>
    <t>Ilość</t>
  </si>
  <si>
    <t>Tablica multimedialna</t>
  </si>
  <si>
    <t>Projektor NEC</t>
  </si>
  <si>
    <t>Ploter HP</t>
  </si>
  <si>
    <t>Drukarka OKI 822</t>
  </si>
  <si>
    <t>Serwer Dell Power Eagle T110</t>
  </si>
  <si>
    <t>Komputer stacjonarny HP /monitor HP 22"/WIN10</t>
  </si>
  <si>
    <t>Komputer stacjonarny HP i5</t>
  </si>
  <si>
    <t>Monitor Dell E201 19,5"</t>
  </si>
  <si>
    <t>Drukarka BROTHER DCP-J562DW</t>
  </si>
  <si>
    <t>Projektor multimedialny BENQ MX507</t>
  </si>
  <si>
    <t>Projektor multimedialny KRAFTMANN</t>
  </si>
  <si>
    <t>Monitor LCD 22" SAMSUNG</t>
  </si>
  <si>
    <t>Zestaw. Tablica Interaktywna TA Touch Technology HT82Z z rzytnikiem OPTOMA GT</t>
  </si>
  <si>
    <t>Komputer DELL Optipex 3020 z monitorem</t>
  </si>
  <si>
    <t>Urządzenie wielof. CANON iR 1435</t>
  </si>
  <si>
    <t>drukarka RICOH SP 311 DNW</t>
  </si>
  <si>
    <t>komputer Dell Inspirion 3670 Black/Silver WIN 10 Pro+ MS Office 2013 H&amp;B PL PKC T5D- 01753</t>
  </si>
  <si>
    <t>monitor Dell P2417H 23,8</t>
  </si>
  <si>
    <t xml:space="preserve">Komputer HP 285MT G3 Ryzen 5 2400/512/16GB/W10P - cena jednostkowa 2989,00 zł </t>
  </si>
  <si>
    <t>Monitor HP 23F 23" FHD 1920x1080 VGA/HDMI Repack - cena jednostkowa 556 zł</t>
  </si>
  <si>
    <t>Monitor interaktywny 86'' IIYAMA PROLITE TE8603MIS-B1AG</t>
  </si>
  <si>
    <t>HP Neverstop Laser 1000a Printer</t>
  </si>
  <si>
    <t>HP Neverstop Laser MFP 1200w Printer</t>
  </si>
  <si>
    <t>HP Neverstop Laser MFP 1200a Printer</t>
  </si>
  <si>
    <t>Urządzenie wielof. KONICA MINOLTA Bizhub227</t>
  </si>
  <si>
    <t xml:space="preserve">Komputer ALL-In- One GP 27 </t>
  </si>
  <si>
    <t>Notebook/ Laptop15,6 Dell</t>
  </si>
  <si>
    <t>Monitor LED 32 LG</t>
  </si>
  <si>
    <t>Drukarka HP Smart Tank 750</t>
  </si>
  <si>
    <t xml:space="preserve">Komputer przenośny Laptop DELL </t>
  </si>
  <si>
    <t>Dell Latitude E6430</t>
  </si>
  <si>
    <t>Dell Latitude E6431</t>
  </si>
  <si>
    <t xml:space="preserve">Lenovo TAB2 A8-50F </t>
  </si>
  <si>
    <t>Laptop Dell Vostro 3558</t>
  </si>
  <si>
    <t>Kamera cyfrowa SONY HDR-CX405B</t>
  </si>
  <si>
    <t xml:space="preserve">Lenovo V130 i5/8GB/256GB SSD </t>
  </si>
  <si>
    <t> Notebook laptop 15,5" Lenovo i3 -400/4GB</t>
  </si>
  <si>
    <t xml:space="preserve">Laptopy Lenovo IdeaPad C340-141WL - Cena jednostkowa 2500 zł. Sprzęt do nauki zdalnej. </t>
  </si>
  <si>
    <t>moc</t>
  </si>
  <si>
    <t>DMC</t>
  </si>
  <si>
    <t>Ład.</t>
  </si>
  <si>
    <t xml:space="preserve"> miejsca</t>
  </si>
  <si>
    <t>WOR56888</t>
  </si>
  <si>
    <t>Śkoda Superb, sedan</t>
  </si>
  <si>
    <t>118 kW</t>
  </si>
  <si>
    <t>TMBAB73T5B9064126</t>
  </si>
  <si>
    <t>08.06.2011</t>
  </si>
  <si>
    <t>ZS Nr 1 Ostrów Mazowiecka</t>
  </si>
  <si>
    <t>WOR9C70</t>
  </si>
  <si>
    <t xml:space="preserve">Ford Transit 280S </t>
  </si>
  <si>
    <t>osobowo ciężarowy do przewozów osób niepełnosprawnych</t>
  </si>
  <si>
    <t>100 kW</t>
  </si>
  <si>
    <t>WF0VXBDFV4D76613</t>
  </si>
  <si>
    <t>20.08.2004</t>
  </si>
  <si>
    <t>WOR8S16</t>
  </si>
  <si>
    <t>Volkswagen Transporter</t>
  </si>
  <si>
    <t>ciężarowy</t>
  </si>
  <si>
    <t>45 kW</t>
  </si>
  <si>
    <t>WV2ZZZ70ZSH062617</t>
  </si>
  <si>
    <t>03.02.1995</t>
  </si>
  <si>
    <t>Zespół Szkół nr 2 w Ostrowi Mazowieckiej</t>
  </si>
  <si>
    <t>ul. Kościuszki 8, 07-300 Ostrów Mazowiecka</t>
  </si>
  <si>
    <t>budynek szkoły ul. Kościuszki 8 07-300 Ostrów Mazowiecka</t>
  </si>
  <si>
    <t>cegła pełna, stropy Akermana, nadporoża betonowe wylewne, konstrukcja dachu - na prefabr. Żelbetowych, płyty betonowe</t>
  </si>
  <si>
    <t>obiekt monitorowany. Czujniki ruchu, obiekt objęty ochroną - alarm przeciwkradziezowy podpiety z firmą ochrony mienia</t>
  </si>
  <si>
    <t>Boisko Orlik wraz z ogrodzeniem</t>
  </si>
  <si>
    <t>Boisko ogrodzone siatkami</t>
  </si>
  <si>
    <t xml:space="preserve">Komputer Dell  48 szt. cejan jednostkowa 2.894,66 zł </t>
  </si>
  <si>
    <t>Kserokopiarka Ricoh MP2014AD</t>
  </si>
  <si>
    <t>Urzadzenie wielofunkcyjne MP 2001 L</t>
  </si>
  <si>
    <t>Zestaw Dell  18 zestawów</t>
  </si>
  <si>
    <t>Zestaw. Komp.Dell 9 zestawów x 3004</t>
  </si>
  <si>
    <t>Drukarka Brother 2 sztx783,51</t>
  </si>
  <si>
    <t>Projektor multimedialny BenQ MH530 2 x 4 280 zł</t>
  </si>
  <si>
    <t>Urządzenie wielofunkcyjne MP 2001 L</t>
  </si>
  <si>
    <t>Urzadzenie Brother MFC J 393 DW</t>
  </si>
  <si>
    <t>Komputer stacjonarny Dell Optiplex 7070-32 szt. wartość jednostkowa 2 740,00 zł</t>
  </si>
  <si>
    <t>Monitor Dell P2219H- 32 szt, wartość jedn. 530,00 zł</t>
  </si>
  <si>
    <t>Oprogramowanie biuroweOFFice STD SNGPL OLP NL Acdmc - 32 szt. wartośc jednostkowa 337,02 zł</t>
  </si>
  <si>
    <t>Komputer Dell Vostro 3888 MT i5-10400, Monitor Dell SE2216H- 19 zestawów</t>
  </si>
  <si>
    <t>Komputer HP ElitDEsk800 G5 Sff, Monitor HP EliteDisplay E243i - 8 zestawów</t>
  </si>
  <si>
    <t>Drukarka laserowa OKI 13 szt.x 290,28 zł</t>
  </si>
  <si>
    <t>Urządzenie wielofunkcyjne  Lexmark MX431ADN</t>
  </si>
  <si>
    <t>Komputer Dell Vostro 3671, Core i5-9400 - 6 szt. po 2310 ,00 zł</t>
  </si>
  <si>
    <t xml:space="preserve"> Monitor Samsung LS24F</t>
  </si>
  <si>
    <t>Monitor Interaktywny</t>
  </si>
  <si>
    <t>Interaktywny ekran dotylowy 2021</t>
  </si>
  <si>
    <t>Interaktywny ekran dotykowy</t>
  </si>
  <si>
    <t>Desktop DELL Vostro 3888MT</t>
  </si>
  <si>
    <t>Monitoring Samsung</t>
  </si>
  <si>
    <t>Monitor interaktywny z podstawą  IQ Touch 65 ser k</t>
  </si>
  <si>
    <t>Komputer Dell Vostro3671 Core i5-940 10 Pro - szt. x 2 270,00 zł</t>
  </si>
  <si>
    <t>Drukarka wielofunkcyjna Epson Ecotank L14150 1 szt.</t>
  </si>
  <si>
    <t>Laptop Lenovo</t>
  </si>
  <si>
    <t>Laptop rooboob</t>
  </si>
  <si>
    <t>Laptop Lenovo 7 szt, cena jednostkowa 2.439,00 zł</t>
  </si>
  <si>
    <t>Projektor multimedialny BEnQ MH530</t>
  </si>
  <si>
    <t>Projektor BenQ Pj Mw529 2 szt. po 2 080,00 zł</t>
  </si>
  <si>
    <t>Aparat fotograficzny Panasonic Lumix DMC</t>
  </si>
  <si>
    <t>Laptop Dell 117-3780314726Sa i5 8265 U</t>
  </si>
  <si>
    <t xml:space="preserve">Laptopy Lenovo IdeaPad C340-141WL, i3-8145u/8GB/240SSD/W10/Mcafee Antywirus - 2 szt. Cena jednostkowa 2500 zł. 
Dell Inspirion 3593, i3-103g1/4GB/1TB/W10/Mcafee Antywirus - 5 szt. cena jednostkowa 2500 zł
Laptopy przekazane uczniom w użyczenie w ramach projektu nauki zdalnej. Później docelowo urządzenia będą użytkowane w szkole. </t>
  </si>
  <si>
    <t>Laptop Dell latitude 5510 - sztuk 13</t>
  </si>
  <si>
    <t>Tablet Lenovo Smart  Tab M10 FHD Plus 12 szt.</t>
  </si>
  <si>
    <t>laptop M509 R5 8GB 256S - 2 szt.</t>
  </si>
  <si>
    <t>Laptop Dell latitude 5510 - sztuk 9 x 5 199,21 zł</t>
  </si>
  <si>
    <t>Laptop lenovo 100-15IDP 2 szt. x 2500 zł</t>
  </si>
  <si>
    <t>Głośnik Power Audio JBL party Box 100</t>
  </si>
  <si>
    <t>Projektor Multimedialny z ekranem HD29HLV</t>
  </si>
  <si>
    <t>laptop HP 250 G8 i5-1035G1 W10P 3 szt. x 3 000</t>
  </si>
  <si>
    <t>Laptop HP 17 szt</t>
  </si>
  <si>
    <t>Specjalny Ośrodek Szkolno-Wychowawczy im. ks. kard. Stefana Wyszyńskiego w Zuzeli</t>
  </si>
  <si>
    <t>Zuzela 51, 07-322 Nur</t>
  </si>
  <si>
    <t>Budynek ośrodka</t>
  </si>
  <si>
    <t>1956, przebudowa 2019</t>
  </si>
  <si>
    <t>cegła, belki stalowe, drewniane krokwie, blachodachówka.</t>
  </si>
  <si>
    <t>centrum monitoringu Konsalnet</t>
  </si>
  <si>
    <t>Dom nauczyciela - przeznaczony na cele magazynowe</t>
  </si>
  <si>
    <t>suporex,beton,drewniane krokwie, blachodachówka.</t>
  </si>
  <si>
    <t>nie ma</t>
  </si>
  <si>
    <t>obecnie niezamieszały używany ako magazyn</t>
  </si>
  <si>
    <t>Boisko wielofunkcyjne ze sztucznej trawy</t>
  </si>
  <si>
    <t xml:space="preserve">nie dotyczy </t>
  </si>
  <si>
    <t>Garaż blaszak</t>
  </si>
  <si>
    <t>blacha</t>
  </si>
  <si>
    <t>Ogrodzenie boiska z trawy naturalnej + bramka</t>
  </si>
  <si>
    <t>siatka metalowa</t>
  </si>
  <si>
    <t>Ogrodzenie posesji ośrodka, brama wjazdowa + bramka</t>
  </si>
  <si>
    <t>ok. 2005</t>
  </si>
  <si>
    <t>Drukarka Laser Jet</t>
  </si>
  <si>
    <t>Lester UPS 600VA</t>
  </si>
  <si>
    <t>Urządzenie wielofunkcyjne HP Laser Jet</t>
  </si>
  <si>
    <t>Drukarka Brother</t>
  </si>
  <si>
    <t>Laptop Dell 5767-9873 - 2szt.</t>
  </si>
  <si>
    <t>Laptop LenowoG710i3-4000</t>
  </si>
  <si>
    <t>Laptop LenowoV130i5/8GB/256GBSSD- 6szt.</t>
  </si>
  <si>
    <t>Laptopy Lenovo IdeaPad C340-141WL, i3-8145u/8GB/240SSD/W10/Mcafee Antywirus - 4 szt. Cena jednostkowa 2500 zł. Sprzęt do nauki zdalnej.</t>
  </si>
  <si>
    <t>Tablet Samsung Galaxy TAB A SM-T590 10,5 - 2 szt x 1220 zł</t>
  </si>
  <si>
    <t>Tablet Samsung Galaxy TAB A SM-T290 8" - 4 szt x 750 zł</t>
  </si>
  <si>
    <t>Laptop HP17 BY4623D</t>
  </si>
  <si>
    <t>Zestaw pięciokanałowy do terapii biofeedback + drukarka + monitor</t>
  </si>
  <si>
    <t>Razem</t>
  </si>
  <si>
    <t>WORX049</t>
  </si>
  <si>
    <t>VW Transporter kombi / 75 kW</t>
  </si>
  <si>
    <t>WV2ZZZ7023X109973</t>
  </si>
  <si>
    <t>2700 / 9 miejsc</t>
  </si>
  <si>
    <t>121 420 km</t>
  </si>
  <si>
    <t>02.10.2003</t>
  </si>
  <si>
    <t>zabudowa dla 2 wozkow dla niepelnosrawnych</t>
  </si>
  <si>
    <t>Imobiliser,autoalarm,blokada mech.skrzyni biegów</t>
  </si>
  <si>
    <t>01.09.2021</t>
  </si>
  <si>
    <t>31.08.2022</t>
  </si>
  <si>
    <t>WOR8287P</t>
  </si>
  <si>
    <t xml:space="preserve">SYLAND , NP1 przyczepa lekka ciężarowa </t>
  </si>
  <si>
    <t>przyczepa lekka ciężarowa</t>
  </si>
  <si>
    <t>nie dotyczy</t>
  </si>
  <si>
    <t>SYLNP1ZZZMC000473</t>
  </si>
  <si>
    <t>750kg</t>
  </si>
  <si>
    <t>bezterminowo</t>
  </si>
  <si>
    <t>Poradnia Psychologiczno- Pedagogiczna</t>
  </si>
  <si>
    <t>07-300 Ostrów Mazowiecka, ul. Rubinkowskiego 15</t>
  </si>
  <si>
    <t>Poradnia Psychologiczno – Pedagogiczna w Ostrowi Mazowieckiej</t>
  </si>
  <si>
    <t>Komputer Dell Vostro 3681</t>
  </si>
  <si>
    <t>Monitor PHILIPS 23.8</t>
  </si>
  <si>
    <t>Monitor IIYAMA (2szt.)</t>
  </si>
  <si>
    <t>Komputer Dell Vostro 3681 (2szt.)</t>
  </si>
  <si>
    <t>Kopiarka Bizhub C368 Konica Minolta</t>
  </si>
  <si>
    <t>Komputer Dell Vostro 3681 (3szt.)</t>
  </si>
  <si>
    <t>Monitor PHILIPS 23.8 (3 szt.)</t>
  </si>
  <si>
    <t>Komputer biznesowy LENOVO V530s</t>
  </si>
  <si>
    <t>Monitor PHILIPS 23.8 (2 szt.)</t>
  </si>
  <si>
    <t>Komputer biznesowy LENOVO V530s (2 szt.)</t>
  </si>
  <si>
    <t>Zestawy komputerowe (2 szt.) cena jednostkowa 4.000 zł</t>
  </si>
  <si>
    <t>Zestaw komputerowy z oprogramowaniem</t>
  </si>
  <si>
    <t>Laptop LENOVO V15 IOL</t>
  </si>
  <si>
    <t>Platforma badań zmysłów z Laptopem Dell Latitude 3490</t>
  </si>
  <si>
    <t>Bursa Szkolna w Ostrowi Mazowieckiej</t>
  </si>
  <si>
    <t>ul. Rubinkowskiego 15, 07-300 Ostrów Mazowiecka</t>
  </si>
  <si>
    <t>Budynek główny, łącznik, segment żywieniowy, ogrodzenie</t>
  </si>
  <si>
    <t>1986, remont stołówki 2020</t>
  </si>
  <si>
    <t>beton, papa</t>
  </si>
  <si>
    <t>czujniki przeciwpożarowe</t>
  </si>
  <si>
    <t>Rok zakupu</t>
  </si>
  <si>
    <t>Komputer + monitor</t>
  </si>
  <si>
    <t>2018r.</t>
  </si>
  <si>
    <t>Urządzenie wielofunkcyjne laser jet pro M26NW</t>
  </si>
  <si>
    <t>Urządzenie wielofunkcyjne laser jet pro MFP M130mw</t>
  </si>
  <si>
    <t>2019r.</t>
  </si>
  <si>
    <t>Xero RICOH C2011 SP</t>
  </si>
  <si>
    <t xml:space="preserve">      2019r.</t>
  </si>
  <si>
    <t>Monitor II Yama 24</t>
  </si>
  <si>
    <t xml:space="preserve">protokół przekazania 2019r. </t>
  </si>
  <si>
    <t>Komputer LOGIC B26</t>
  </si>
  <si>
    <t>MS OFFICE 2019</t>
  </si>
  <si>
    <t xml:space="preserve">11. </t>
  </si>
  <si>
    <t>Urządzenie wielofunkcyjne laser jet pro MFP M130a</t>
  </si>
  <si>
    <t>2021r.</t>
  </si>
  <si>
    <t>Notebook HP 17-E019DX</t>
  </si>
  <si>
    <t xml:space="preserve">2015r. </t>
  </si>
  <si>
    <t>Przenośny sprzęt elektroniczny</t>
  </si>
  <si>
    <t>2020r.</t>
  </si>
  <si>
    <t>przenośny sprzęt elektroniczny</t>
  </si>
  <si>
    <t>Powiatowy Urząd Pracy w Ostrowi Mazowieckiej</t>
  </si>
  <si>
    <t>ul. 3 Maja 55, 07-300 Ostrów Mazowiecka</t>
  </si>
  <si>
    <t>budynek administracyjno-biurowy, 07-300 Ostrów Mazowiecka, ul. 3 Maja 55</t>
  </si>
  <si>
    <t>cegła dziurawka, strop acermana, dach kryty papą</t>
  </si>
  <si>
    <t>system alarmowy (antykradzieżowy)</t>
  </si>
  <si>
    <t>komputer V3267SFF i 3-6100 4GB</t>
  </si>
  <si>
    <t>komputer DELL i5 8GB</t>
  </si>
  <si>
    <t>komputer DELL Precision</t>
  </si>
  <si>
    <t>drukarka HP LJ PRO 200 M225 dn</t>
  </si>
  <si>
    <t>drukarka PRO 200 M225 DN MFP</t>
  </si>
  <si>
    <t>drukarka HP LJ PRO M12A</t>
  </si>
  <si>
    <t>drukarka etykiet BROTHER PT-P700</t>
  </si>
  <si>
    <t>drukarka RICOH SP 325 SNw</t>
  </si>
  <si>
    <t>drukarka atramentowa  OFFICE</t>
  </si>
  <si>
    <t>drukarka HP COLOR LASER 254</t>
  </si>
  <si>
    <t>drukarka LJ PRO 254 DW</t>
  </si>
  <si>
    <t>drukarka HP LJ PRO 400 M426 DW MFP</t>
  </si>
  <si>
    <t>drukarka HPLJPro M402 dn</t>
  </si>
  <si>
    <t>drukarka HPLJPro M 428 FDN</t>
  </si>
  <si>
    <t>drukarka HP Laser Jet Pro M428 fdn</t>
  </si>
  <si>
    <t>drukarka HP Laser Jet Pro M 428 fdn</t>
  </si>
  <si>
    <t>urządzenie wielofunkcyjne HP M426DWF6WBA</t>
  </si>
  <si>
    <t>urządzenie wielofunkcyjne HP M477 FDN</t>
  </si>
  <si>
    <t>urządzenie wielofunkcyjne HP</t>
  </si>
  <si>
    <t>tablet SAMSUNG GALAXY Tab E</t>
  </si>
  <si>
    <t>skaner kodów Moni Skander D Mark Media</t>
  </si>
  <si>
    <t>laptop LENOVO IdeaPad</t>
  </si>
  <si>
    <t>Zespół Szkół Specjalnych w Starym Lubiejewie</t>
  </si>
  <si>
    <t>Stare Lubiejewo, ul.Słoneczna 4, 07-300 Ostrów Mazowiecka</t>
  </si>
  <si>
    <t>Wartość księgowa</t>
  </si>
  <si>
    <t>budynek szkoły Stare Lubiejewo, ul.Słoneczna 4</t>
  </si>
  <si>
    <t>płyty ścienne kanałowe podłużnie murowane, płyty stropowe kanałowe, stropodach-płyty korytkowe, pokrycie dachu-papa</t>
  </si>
  <si>
    <t xml:space="preserve">system alarmowy z powiadomieniem służb patrolowych z całodobową ochroną, gaśnice, hydranty wewnętrzne, sprawna instalacja oddymiająca (klapa dymowa uruchamiana automatycznie) </t>
  </si>
  <si>
    <t>budynek warsztatowy nr 1 Stare Lubiejewo, ul.Słoneczna 4</t>
  </si>
  <si>
    <t>ściany zewnętrzne półszkieletowe,słupy żelbetowe wypełnienie z cegły, stropodach-płyty stropowe, żebrowane na dźwigarach kablobetonowych, pokrycie-papa</t>
  </si>
  <si>
    <t>BRAK</t>
  </si>
  <si>
    <t>siłownia zewnętrzna</t>
  </si>
  <si>
    <t>wyciąg górny pojedyńczy, orbitek wolnostojący, odwodziciel+słup+steper</t>
  </si>
  <si>
    <t>Komputer LOGIC</t>
  </si>
  <si>
    <t>Drukarka BROTHER DCP-J105</t>
  </si>
  <si>
    <t>Zestaw tablica interaktywna z rzutnikiem</t>
  </si>
  <si>
    <t>Komputer KRUX</t>
  </si>
  <si>
    <t>Monitor HP 22W 21,5"</t>
  </si>
  <si>
    <t>MAC Monitir 55" Android - 3 sztuki cena jednostkowa 4666,00zł</t>
  </si>
  <si>
    <t>Laptop DELL INSPIRION 5748</t>
  </si>
  <si>
    <t>Laptop Lenovo V130 (8 sztuk cena j.2737,89)</t>
  </si>
  <si>
    <t>Nawigacja Free WAY MODECO MX4</t>
  </si>
  <si>
    <t>Tablet Samsung Galaxy - 7sztuk cena jednostkowa 645,00zł</t>
  </si>
  <si>
    <t>Dell Inspirion 3593, i3-103g1/4GB/1TB/W10/Mcafee Antywirus - 6 szt. cena jednostkowa 2500 zł. Sprzęt do nauki zdalnej.</t>
  </si>
  <si>
    <t>ład.</t>
  </si>
  <si>
    <t>miejsca</t>
  </si>
  <si>
    <t>WOR40818</t>
  </si>
  <si>
    <t>MERCEDES BENZ SPRINTER</t>
  </si>
  <si>
    <t>autobus</t>
  </si>
  <si>
    <t>WDB9046631R579468</t>
  </si>
  <si>
    <t>12.01.2004</t>
  </si>
  <si>
    <t>WOR68220</t>
  </si>
  <si>
    <t>Mercus MB Sprinter 906 BB50</t>
  </si>
  <si>
    <t>autobus, przewóz osób niepełnosprawnych</t>
  </si>
  <si>
    <t>W1V9076571P234749</t>
  </si>
  <si>
    <t>28.01.2021</t>
  </si>
  <si>
    <t>REGON</t>
  </si>
  <si>
    <t>NIP</t>
  </si>
  <si>
    <t>Adres</t>
  </si>
  <si>
    <t>Liczba pracowników w jednostce</t>
  </si>
  <si>
    <t>ul. 3 Maja 68, 07-300 Ostrów Mazowiecka</t>
  </si>
  <si>
    <t>NIP:  759-16-13-174</t>
  </si>
  <si>
    <t>REGON: 550668806</t>
  </si>
  <si>
    <t>NIP:  7591440963</t>
  </si>
  <si>
    <t>REGON:550670921</t>
  </si>
  <si>
    <t>NIP: 7591453500</t>
  </si>
  <si>
    <t>REGON: 550671197</t>
  </si>
  <si>
    <t>NIP: 7591280330</t>
  </si>
  <si>
    <t xml:space="preserve">REGON: 000258589 </t>
  </si>
  <si>
    <t xml:space="preserve">NIP: 759 000 46 39 </t>
  </si>
  <si>
    <t>REGON 000193750</t>
  </si>
  <si>
    <t>Nazwa jednostki</t>
  </si>
  <si>
    <t>NIP  759-127-52-05</t>
  </si>
  <si>
    <t>REGON 00193460</t>
  </si>
  <si>
    <t>NIP: 759-10-99-783</t>
  </si>
  <si>
    <t>NIP: 7231153492</t>
  </si>
  <si>
    <t>REGON: 000833332</t>
  </si>
  <si>
    <t>NIP: 759-12-76-067</t>
  </si>
  <si>
    <t>REGON: 000694451</t>
  </si>
  <si>
    <t>NIP: 7591268205</t>
  </si>
  <si>
    <t>REGON: 001320468</t>
  </si>
  <si>
    <t>NIP: 7591012523</t>
  </si>
  <si>
    <t>REGON: 550347730</t>
  </si>
  <si>
    <t>NIP: 7591537697</t>
  </si>
  <si>
    <t>REGON: 551297298</t>
  </si>
  <si>
    <t xml:space="preserve">REGON: 000193223 </t>
  </si>
  <si>
    <t>09.11.2021</t>
  </si>
  <si>
    <t xml:space="preserve">Suma ubezpieczenia </t>
  </si>
  <si>
    <t xml:space="preserve">Suma ubezpieczenia - wybrana do ubezpieczenia </t>
  </si>
  <si>
    <t xml:space="preserve">Rodzaj wartości </t>
  </si>
  <si>
    <t xml:space="preserve">Odtworzeniowa </t>
  </si>
  <si>
    <t xml:space="preserve">Księgowa Brutto </t>
  </si>
  <si>
    <t xml:space="preserve">Liceum Ogólnokształcące im. M Kopernika  </t>
  </si>
  <si>
    <t xml:space="preserve">budynek administarcyjny ul. 3 Maja 51 07-300 Ostrów Mazowiecka </t>
  </si>
  <si>
    <t> Zabudowy 1802   - Powierzchnia użytkowa 3508,65m²</t>
  </si>
  <si>
    <t>1320m ²</t>
  </si>
  <si>
    <r>
      <t xml:space="preserve">Budynek główny szkoły </t>
    </r>
    <r>
      <rPr>
        <sz val="10"/>
        <color indexed="10"/>
        <rFont val="Times New Roman"/>
        <family val="1"/>
      </rPr>
      <t xml:space="preserve"> </t>
    </r>
  </si>
  <si>
    <r>
      <t>Powierzchnia (m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>)</t>
    </r>
  </si>
  <si>
    <r>
      <t>Powierzchnia zabudowy  (m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>)</t>
    </r>
  </si>
  <si>
    <t xml:space="preserve">Wykaz budynków i budowli </t>
  </si>
  <si>
    <t xml:space="preserve">Budynki i budowle </t>
  </si>
  <si>
    <t xml:space="preserve">Pozostałe środki trwałe </t>
  </si>
  <si>
    <t>Łączne sumy ubezpieczenia na sumy stałe</t>
  </si>
  <si>
    <t>Środki trwałe, w tym konto 013, maszyny, urządzenia i wyposażenie, mienie ruchome, sprzęt elektroniczny zgłaszany do ubezpieczenia mienia od wszystkich ryzyk oraz inne mienie ruchome ubezpieczonego</t>
  </si>
  <si>
    <t xml:space="preserve">Wartość pozostałych środków trwałych, środków trwałych niskocennych i wyposażenia.
Mienie zlokalizowane na terenie Powiatu Ostrowskiego przekazane do rodzin zastępczych, w tym również w przypadku nauki zdalnej, wyposażenie miejsc kwarantanny - izolacji. 
Miejscem ubezpieczenia mogą być również lokalizacje jednostki. </t>
  </si>
  <si>
    <r>
      <t xml:space="preserve">Rok </t>
    </r>
    <r>
      <rPr>
        <sz val="11"/>
        <rFont val="Times New Roman"/>
        <family val="1"/>
      </rPr>
      <t>produkcji-</t>
    </r>
    <r>
      <rPr>
        <b/>
        <sz val="11"/>
        <rFont val="Times New Roman"/>
        <family val="1"/>
      </rPr>
      <t xml:space="preserve"> zakupu</t>
    </r>
  </si>
  <si>
    <r>
      <t xml:space="preserve">Rok </t>
    </r>
    <r>
      <rPr>
        <sz val="11"/>
        <rFont val="Times New Roman"/>
        <family val="1"/>
      </rPr>
      <t>produkcji</t>
    </r>
    <r>
      <rPr>
        <b/>
        <sz val="11"/>
        <rFont val="Times New Roman"/>
        <family val="1"/>
      </rPr>
      <t>- zakupu</t>
    </r>
  </si>
  <si>
    <t>RAZEM</t>
  </si>
  <si>
    <t xml:space="preserve">Sprzęt elektroniczny stacjonarny </t>
  </si>
  <si>
    <t xml:space="preserve">Sprzęt elektroniczny przenośny </t>
  </si>
  <si>
    <t>Aktualny okres ub. OC i NW</t>
  </si>
  <si>
    <t>Aktualny okres ub. AC</t>
  </si>
  <si>
    <t>bez NNW</t>
  </si>
  <si>
    <t>UWAGI</t>
  </si>
  <si>
    <t>Powiatowe Centrum Pomocy Rodzinie</t>
  </si>
  <si>
    <t xml:space="preserve">budynek przy ul. Brokowskiej 37 - w którym mieści się Wydz. Komunkacji, Transportu i Dróg Publicznych oraz lokal przy ul. Widnichowskiej 20 - gfdzie mieści się Powiatowy Zespoł ds. Orzekania o Niepełnospraności oraz lokal przy ul. Rubinkowskiego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</si>
</sst>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&quot; zł&quot;"/>
    <numFmt numFmtId="166" formatCode="#,##0\ &quot;zł&quot;"/>
    <numFmt numFmtId="167" formatCode="[$-415]General"/>
    <numFmt numFmtId="168" formatCode="&quot; &quot;#,##0.00&quot; zł &quot;;&quot;-&quot;#,##0.00&quot; zł &quot;;&quot; -&quot;#&quot; zł &quot;;&quot; &quot;@&quot; &quot;"/>
    <numFmt numFmtId="169" formatCode="[$-415]0%"/>
    <numFmt numFmtId="170" formatCode="#,##0.00&quot; &quot;[$zł-415];[Red]&quot;-&quot;#,##0.00&quot; &quot;[$zł-415]"/>
    <numFmt numFmtId="171" formatCode="_-* #,##0.00&quot; zł&quot;_-;\-* #,##0.00&quot; zł&quot;_-;_-* \-??&quot; zł&quot;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</font>
    <font>
      <b/>
      <sz val="10"/>
      <name val="Tahoma"/>
      <family val="2"/>
      <charset val="238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1"/>
      <charset val="238"/>
    </font>
    <font>
      <u/>
      <sz val="10"/>
      <color rgb="FF0000FF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sz val="16"/>
      <color theme="1"/>
      <name val="Arial"/>
      <family val="2"/>
      <charset val="238"/>
    </font>
    <font>
      <u/>
      <sz val="11"/>
      <color rgb="FF0000FF"/>
      <name val="Calibri"/>
      <family val="2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 CE1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Arial"/>
      <family val="2"/>
    </font>
    <font>
      <b/>
      <vertAlign val="superscript"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indexed="1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0"/>
      <color rgb="FF0000FF"/>
      <name val="Arial1"/>
      <charset val="238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0" fontId="2" fillId="0" borderId="0"/>
    <xf numFmtId="0" fontId="5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0" fontId="10" fillId="0" borderId="0"/>
    <xf numFmtId="168" fontId="11" fillId="0" borderId="0"/>
    <xf numFmtId="167" fontId="12" fillId="0" borderId="0"/>
    <xf numFmtId="167" fontId="11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167" fontId="12" fillId="0" borderId="0"/>
    <xf numFmtId="167" fontId="15" fillId="0" borderId="0"/>
    <xf numFmtId="167" fontId="16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6" fillId="0" borderId="0"/>
    <xf numFmtId="167" fontId="17" fillId="0" borderId="0"/>
    <xf numFmtId="167" fontId="17" fillId="0" borderId="0"/>
    <xf numFmtId="167" fontId="18" fillId="0" borderId="0"/>
    <xf numFmtId="167" fontId="16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6" fillId="0" borderId="0"/>
    <xf numFmtId="167" fontId="17" fillId="0" borderId="0"/>
    <xf numFmtId="167" fontId="19" fillId="0" borderId="0"/>
    <xf numFmtId="167" fontId="17" fillId="0" borderId="0"/>
    <xf numFmtId="167" fontId="16" fillId="0" borderId="0"/>
    <xf numFmtId="167" fontId="17" fillId="0" borderId="0"/>
    <xf numFmtId="167" fontId="17" fillId="0" borderId="0"/>
    <xf numFmtId="167" fontId="18" fillId="0" borderId="0"/>
    <xf numFmtId="167" fontId="17" fillId="0" borderId="0"/>
    <xf numFmtId="167" fontId="18" fillId="0" borderId="0"/>
    <xf numFmtId="167" fontId="18" fillId="0" borderId="0"/>
    <xf numFmtId="167" fontId="19" fillId="0" borderId="0"/>
    <xf numFmtId="167" fontId="18" fillId="0" borderId="0"/>
    <xf numFmtId="169" fontId="11" fillId="0" borderId="0"/>
    <xf numFmtId="169" fontId="11" fillId="0" borderId="0"/>
    <xf numFmtId="0" fontId="20" fillId="0" borderId="0"/>
    <xf numFmtId="170" fontId="20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43" fontId="5" fillId="0" borderId="0" applyFont="0" applyFill="0" applyBorder="0" applyAlignment="0" applyProtection="0"/>
    <xf numFmtId="0" fontId="32" fillId="0" borderId="0"/>
    <xf numFmtId="0" fontId="32" fillId="0" borderId="0"/>
    <xf numFmtId="0" fontId="33" fillId="0" borderId="0"/>
    <xf numFmtId="4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71" fontId="5" fillId="0" borderId="0" applyFill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0" fontId="36" fillId="10" borderId="27" applyNumberFormat="0" applyAlignment="0" applyProtection="0"/>
    <xf numFmtId="0" fontId="37" fillId="23" borderId="28" applyNumberFormat="0" applyAlignment="0" applyProtection="0"/>
    <xf numFmtId="0" fontId="38" fillId="7" borderId="0" applyNumberFormat="0" applyBorder="0" applyAlignment="0" applyProtection="0"/>
    <xf numFmtId="0" fontId="39" fillId="0" borderId="29" applyNumberFormat="0" applyFill="0" applyAlignment="0" applyProtection="0"/>
    <xf numFmtId="0" fontId="40" fillId="24" borderId="30" applyNumberFormat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44" fillId="25" borderId="0" applyNumberFormat="0" applyBorder="0" applyAlignment="0" applyProtection="0"/>
    <xf numFmtId="0" fontId="45" fillId="0" borderId="0"/>
    <xf numFmtId="0" fontId="46" fillId="23" borderId="27" applyNumberFormat="0" applyAlignment="0" applyProtection="0"/>
    <xf numFmtId="0" fontId="47" fillId="0" borderId="3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" fillId="26" borderId="35" applyNumberFormat="0" applyAlignment="0" applyProtection="0"/>
    <xf numFmtId="171" fontId="5" fillId="0" borderId="0" applyFill="0" applyBorder="0" applyAlignment="0" applyProtection="0"/>
    <xf numFmtId="0" fontId="51" fillId="6" borderId="0" applyNumberFormat="0" applyBorder="0" applyAlignment="0" applyProtection="0"/>
    <xf numFmtId="171" fontId="5" fillId="0" borderId="0" applyFill="0" applyBorder="0" applyAlignment="0" applyProtection="0"/>
    <xf numFmtId="0" fontId="5" fillId="26" borderId="35" applyNumberFormat="0" applyAlignment="0" applyProtection="0"/>
    <xf numFmtId="171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0" fillId="0" borderId="0"/>
    <xf numFmtId="167" fontId="52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0" fontId="5" fillId="0" borderId="0"/>
    <xf numFmtId="171" fontId="5" fillId="0" borderId="0"/>
  </cellStyleXfs>
  <cellXfs count="336">
    <xf numFmtId="0" fontId="0" fillId="0" borderId="0" xfId="0"/>
    <xf numFmtId="0" fontId="0" fillId="0" borderId="1" xfId="0" applyBorder="1"/>
    <xf numFmtId="164" fontId="5" fillId="0" borderId="4" xfId="1" applyNumberFormat="1" applyFont="1" applyBorder="1" applyAlignment="1">
      <alignment vertical="center"/>
    </xf>
    <xf numFmtId="0" fontId="0" fillId="0" borderId="0" xfId="0" applyAlignment="1"/>
    <xf numFmtId="0" fontId="4" fillId="0" borderId="0" xfId="1" applyFont="1" applyAlignment="1"/>
    <xf numFmtId="0" fontId="2" fillId="0" borderId="0" xfId="1"/>
    <xf numFmtId="0" fontId="2" fillId="0" borderId="0" xfId="1" applyAlignment="1">
      <alignment horizontal="left"/>
    </xf>
    <xf numFmtId="0" fontId="5" fillId="0" borderId="0" xfId="1" applyFont="1"/>
    <xf numFmtId="0" fontId="2" fillId="0" borderId="0" xfId="1"/>
    <xf numFmtId="0" fontId="6" fillId="0" borderId="1" xfId="1" applyFont="1" applyBorder="1" applyAlignment="1">
      <alignment horizontal="center" vertical="center" wrapText="1"/>
    </xf>
    <xf numFmtId="0" fontId="5" fillId="0" borderId="0" xfId="2"/>
    <xf numFmtId="0" fontId="5" fillId="0" borderId="0" xfId="2"/>
    <xf numFmtId="0" fontId="7" fillId="0" borderId="0" xfId="2" applyFont="1" applyAlignment="1"/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8" fontId="3" fillId="0" borderId="1" xfId="2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5" fillId="0" borderId="4" xfId="2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64" fontId="5" fillId="0" borderId="1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164" fontId="3" fillId="0" borderId="1" xfId="2" applyNumberFormat="1" applyFont="1" applyBorder="1" applyAlignment="1">
      <alignment vertical="center"/>
    </xf>
    <xf numFmtId="44" fontId="5" fillId="0" borderId="4" xfId="2" applyNumberFormat="1" applyFont="1" applyBorder="1" applyAlignment="1">
      <alignment vertical="center"/>
    </xf>
    <xf numFmtId="44" fontId="3" fillId="0" borderId="1" xfId="2" applyNumberFormat="1" applyFont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8" fontId="5" fillId="0" borderId="1" xfId="2" applyNumberFormat="1" applyFont="1" applyBorder="1" applyAlignment="1">
      <alignment vertical="center"/>
    </xf>
    <xf numFmtId="8" fontId="3" fillId="0" borderId="5" xfId="2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23" fillId="0" borderId="1" xfId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vertical="center" wrapText="1"/>
    </xf>
    <xf numFmtId="0" fontId="25" fillId="0" borderId="0" xfId="0" applyFont="1"/>
    <xf numFmtId="164" fontId="23" fillId="0" borderId="1" xfId="1" applyNumberFormat="1" applyFont="1" applyBorder="1"/>
    <xf numFmtId="164" fontId="6" fillId="4" borderId="1" xfId="1" applyNumberFormat="1" applyFont="1" applyFill="1" applyBorder="1"/>
    <xf numFmtId="164" fontId="23" fillId="0" borderId="0" xfId="1" applyNumberFormat="1" applyFont="1" applyBorder="1"/>
    <xf numFmtId="0" fontId="23" fillId="0" borderId="0" xfId="1" applyFont="1" applyAlignment="1">
      <alignment horizontal="left"/>
    </xf>
    <xf numFmtId="0" fontId="23" fillId="0" borderId="0" xfId="1" applyFont="1"/>
    <xf numFmtId="0" fontId="23" fillId="0" borderId="0" xfId="1" applyFont="1" applyAlignment="1"/>
    <xf numFmtId="164" fontId="23" fillId="0" borderId="1" xfId="1" applyNumberFormat="1" applyFont="1" applyBorder="1" applyAlignment="1"/>
    <xf numFmtId="164" fontId="6" fillId="4" borderId="1" xfId="1" applyNumberFormat="1" applyFont="1" applyFill="1" applyBorder="1" applyAlignment="1"/>
    <xf numFmtId="4" fontId="24" fillId="0" borderId="1" xfId="1" applyNumberFormat="1" applyFont="1" applyBorder="1" applyAlignment="1">
      <alignment vertical="center" wrapText="1"/>
    </xf>
    <xf numFmtId="0" fontId="23" fillId="0" borderId="0" xfId="1" applyFont="1" applyAlignment="1">
      <alignment horizontal="right"/>
    </xf>
    <xf numFmtId="0" fontId="23" fillId="0" borderId="1" xfId="1" applyFont="1" applyFill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164" fontId="23" fillId="0" borderId="1" xfId="1" applyNumberFormat="1" applyFont="1" applyBorder="1" applyAlignment="1">
      <alignment horizontal="right" vertical="center" wrapText="1"/>
    </xf>
    <xf numFmtId="164" fontId="23" fillId="0" borderId="1" xfId="1" applyNumberFormat="1" applyFont="1" applyFill="1" applyBorder="1" applyAlignment="1">
      <alignment vertical="center" wrapText="1"/>
    </xf>
    <xf numFmtId="164" fontId="23" fillId="0" borderId="1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164" fontId="23" fillId="0" borderId="1" xfId="1" applyNumberFormat="1" applyFont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0" fontId="26" fillId="0" borderId="1" xfId="1" applyFont="1" applyBorder="1" applyAlignment="1">
      <alignment horizontal="center" vertical="center" wrapText="1"/>
    </xf>
    <xf numFmtId="0" fontId="23" fillId="0" borderId="1" xfId="1" applyFont="1" applyFill="1" applyBorder="1"/>
    <xf numFmtId="164" fontId="6" fillId="0" borderId="1" xfId="1" applyNumberFormat="1" applyFont="1" applyBorder="1" applyAlignment="1">
      <alignment horizontal="right"/>
    </xf>
    <xf numFmtId="0" fontId="23" fillId="0" borderId="0" xfId="2" applyFont="1"/>
    <xf numFmtId="0" fontId="6" fillId="0" borderId="1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164" fontId="23" fillId="0" borderId="1" xfId="2" applyNumberFormat="1" applyFont="1" applyBorder="1"/>
    <xf numFmtId="164" fontId="6" fillId="4" borderId="1" xfId="2" applyNumberFormat="1" applyFont="1" applyFill="1" applyBorder="1"/>
    <xf numFmtId="164" fontId="23" fillId="0" borderId="0" xfId="2" applyNumberFormat="1" applyFont="1" applyBorder="1"/>
    <xf numFmtId="164" fontId="23" fillId="0" borderId="1" xfId="1" applyNumberFormat="1" applyFont="1" applyBorder="1" applyAlignment="1">
      <alignment vertical="center" wrapText="1"/>
    </xf>
    <xf numFmtId="0" fontId="27" fillId="0" borderId="0" xfId="0" applyFont="1"/>
    <xf numFmtId="0" fontId="23" fillId="2" borderId="1" xfId="1" applyFont="1" applyFill="1" applyBorder="1" applyAlignment="1">
      <alignment vertical="center" wrapText="1"/>
    </xf>
    <xf numFmtId="0" fontId="23" fillId="0" borderId="1" xfId="2" applyFont="1" applyBorder="1" applyAlignment="1">
      <alignment vertical="center" wrapText="1"/>
    </xf>
    <xf numFmtId="0" fontId="23" fillId="0" borderId="1" xfId="2" applyFont="1" applyFill="1" applyBorder="1" applyAlignment="1">
      <alignment horizontal="center" vertical="center" wrapText="1"/>
    </xf>
    <xf numFmtId="164" fontId="23" fillId="0" borderId="1" xfId="2" applyNumberFormat="1" applyFont="1" applyBorder="1" applyAlignment="1">
      <alignment vertical="center" wrapText="1"/>
    </xf>
    <xf numFmtId="164" fontId="23" fillId="0" borderId="1" xfId="2" applyNumberFormat="1" applyFont="1" applyFill="1" applyBorder="1" applyAlignment="1">
      <alignment vertical="center" wrapText="1"/>
    </xf>
    <xf numFmtId="164" fontId="23" fillId="0" borderId="1" xfId="2" applyNumberFormat="1" applyFont="1" applyFill="1" applyBorder="1" applyAlignment="1">
      <alignment horizontal="center" vertical="center" wrapText="1"/>
    </xf>
    <xf numFmtId="0" fontId="23" fillId="0" borderId="1" xfId="2" applyFont="1" applyBorder="1"/>
    <xf numFmtId="0" fontId="6" fillId="0" borderId="0" xfId="2" applyFont="1" applyAlignment="1">
      <alignment horizontal="right"/>
    </xf>
    <xf numFmtId="164" fontId="6" fillId="0" borderId="5" xfId="2" applyNumberFormat="1" applyFont="1" applyBorder="1"/>
    <xf numFmtId="164" fontId="6" fillId="0" borderId="0" xfId="2" applyNumberFormat="1" applyFont="1" applyBorder="1"/>
    <xf numFmtId="4" fontId="24" fillId="0" borderId="1" xfId="2" applyNumberFormat="1" applyFont="1" applyBorder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164" fontId="23" fillId="0" borderId="1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vertical="center" wrapText="1"/>
    </xf>
    <xf numFmtId="164" fontId="6" fillId="4" borderId="1" xfId="2" applyNumberFormat="1" applyFont="1" applyFill="1" applyBorder="1" applyAlignment="1">
      <alignment vertical="center" wrapText="1"/>
    </xf>
    <xf numFmtId="164" fontId="6" fillId="0" borderId="0" xfId="2" applyNumberFormat="1" applyFont="1" applyBorder="1" applyAlignment="1">
      <alignment vertical="center" wrapText="1"/>
    </xf>
    <xf numFmtId="4" fontId="23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Border="1"/>
    <xf numFmtId="0" fontId="23" fillId="0" borderId="1" xfId="2" applyFont="1" applyBorder="1" applyAlignment="1">
      <alignment horizontal="left" vertical="center" wrapText="1"/>
    </xf>
    <xf numFmtId="164" fontId="23" fillId="0" borderId="1" xfId="2" applyNumberFormat="1" applyFont="1" applyBorder="1" applyAlignment="1">
      <alignment horizontal="center" vertical="center" wrapText="1"/>
    </xf>
    <xf numFmtId="4" fontId="24" fillId="0" borderId="1" xfId="2" applyNumberFormat="1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64" fontId="6" fillId="0" borderId="1" xfId="2" applyNumberFormat="1" applyFont="1" applyBorder="1" applyAlignment="1">
      <alignment horizontal="right" vertical="center"/>
    </xf>
    <xf numFmtId="164" fontId="6" fillId="4" borderId="1" xfId="2" applyNumberFormat="1" applyFont="1" applyFill="1" applyBorder="1" applyAlignment="1">
      <alignment horizontal="right" vertical="center"/>
    </xf>
    <xf numFmtId="164" fontId="6" fillId="0" borderId="0" xfId="2" applyNumberFormat="1" applyFont="1" applyBorder="1" applyAlignment="1">
      <alignment horizontal="right" vertical="center"/>
    </xf>
    <xf numFmtId="164" fontId="23" fillId="0" borderId="0" xfId="2" applyNumberFormat="1" applyFont="1" applyBorder="1" applyAlignment="1">
      <alignment horizontal="center" vertical="center"/>
    </xf>
    <xf numFmtId="4" fontId="23" fillId="0" borderId="1" xfId="2" applyNumberFormat="1" applyFont="1" applyBorder="1" applyAlignment="1">
      <alignment horizontal="center" vertical="center" wrapText="1"/>
    </xf>
    <xf numFmtId="164" fontId="23" fillId="0" borderId="1" xfId="2" applyNumberFormat="1" applyFont="1" applyBorder="1" applyAlignment="1">
      <alignment horizontal="left" vertical="center" wrapText="1"/>
    </xf>
    <xf numFmtId="0" fontId="29" fillId="3" borderId="1" xfId="3" applyFont="1" applyFill="1" applyBorder="1" applyAlignment="1">
      <alignment horizontal="center" vertical="center"/>
    </xf>
    <xf numFmtId="0" fontId="29" fillId="3" borderId="1" xfId="3" applyFont="1" applyFill="1" applyBorder="1" applyAlignment="1">
      <alignment horizontal="center" vertical="center" wrapText="1"/>
    </xf>
    <xf numFmtId="0" fontId="6" fillId="0" borderId="0" xfId="2" applyFont="1" applyAlignment="1"/>
    <xf numFmtId="0" fontId="30" fillId="0" borderId="0" xfId="0" applyFont="1"/>
    <xf numFmtId="164" fontId="21" fillId="0" borderId="1" xfId="1" applyNumberFormat="1" applyFont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0" fontId="31" fillId="0" borderId="1" xfId="1" applyFont="1" applyFill="1" applyBorder="1" applyAlignment="1">
      <alignment vertical="center" wrapText="1"/>
    </xf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164" fontId="21" fillId="0" borderId="1" xfId="0" applyNumberFormat="1" applyFont="1" applyBorder="1" applyAlignment="1">
      <alignment vertical="center"/>
    </xf>
    <xf numFmtId="164" fontId="30" fillId="0" borderId="1" xfId="0" applyNumberFormat="1" applyFont="1" applyBorder="1"/>
    <xf numFmtId="164" fontId="0" fillId="0" borderId="0" xfId="0" applyNumberFormat="1"/>
    <xf numFmtId="0" fontId="26" fillId="0" borderId="2" xfId="1" applyFont="1" applyBorder="1" applyAlignment="1">
      <alignment horizontal="center" vertical="center" wrapText="1"/>
    </xf>
    <xf numFmtId="0" fontId="26" fillId="0" borderId="2" xfId="1" applyFont="1" applyBorder="1" applyAlignment="1">
      <alignment vertical="center" wrapText="1"/>
    </xf>
    <xf numFmtId="165" fontId="26" fillId="0" borderId="8" xfId="1" applyNumberFormat="1" applyFont="1" applyFill="1" applyBorder="1" applyAlignment="1">
      <alignment horizontal="right" vertical="center" wrapText="1"/>
    </xf>
    <xf numFmtId="0" fontId="26" fillId="0" borderId="2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vertical="center" wrapText="1"/>
    </xf>
    <xf numFmtId="0" fontId="26" fillId="0" borderId="1" xfId="1" applyFont="1" applyFill="1" applyBorder="1" applyAlignment="1">
      <alignment horizontal="center" vertical="center" wrapText="1"/>
    </xf>
    <xf numFmtId="165" fontId="26" fillId="0" borderId="1" xfId="1" applyNumberFormat="1" applyFont="1" applyFill="1" applyBorder="1" applyAlignment="1">
      <alignment horizontal="right" vertical="center" wrapText="1"/>
    </xf>
    <xf numFmtId="0" fontId="26" fillId="0" borderId="9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 wrapText="1"/>
    </xf>
    <xf numFmtId="165" fontId="26" fillId="0" borderId="4" xfId="1" applyNumberFormat="1" applyFont="1" applyFill="1" applyBorder="1" applyAlignment="1">
      <alignment horizontal="right" vertical="center" wrapText="1"/>
    </xf>
    <xf numFmtId="0" fontId="26" fillId="0" borderId="4" xfId="1" applyFont="1" applyFill="1" applyBorder="1" applyAlignment="1">
      <alignment vertical="center" wrapText="1"/>
    </xf>
    <xf numFmtId="0" fontId="26" fillId="0" borderId="1" xfId="1" applyFont="1" applyFill="1" applyBorder="1" applyAlignment="1">
      <alignment vertical="center" wrapText="1"/>
    </xf>
    <xf numFmtId="0" fontId="26" fillId="0" borderId="14" xfId="1" applyFont="1" applyBorder="1" applyAlignment="1">
      <alignment vertical="center" wrapText="1"/>
    </xf>
    <xf numFmtId="0" fontId="26" fillId="0" borderId="15" xfId="1" applyFont="1" applyBorder="1" applyAlignment="1">
      <alignment vertical="center" wrapText="1"/>
    </xf>
    <xf numFmtId="0" fontId="23" fillId="0" borderId="1" xfId="2" applyFont="1" applyBorder="1" applyAlignment="1">
      <alignment horizontal="center" vertical="center"/>
    </xf>
    <xf numFmtId="0" fontId="53" fillId="0" borderId="0" xfId="1" applyFont="1" applyAlignment="1">
      <alignment horizontal="center"/>
    </xf>
    <xf numFmtId="0" fontId="53" fillId="0" borderId="2" xfId="1" applyFont="1" applyBorder="1" applyAlignment="1">
      <alignment horizontal="center" vertical="center" wrapText="1"/>
    </xf>
    <xf numFmtId="165" fontId="26" fillId="0" borderId="2" xfId="1" applyNumberFormat="1" applyFont="1" applyBorder="1" applyAlignment="1">
      <alignment horizontal="right" vertical="center" wrapText="1"/>
    </xf>
    <xf numFmtId="0" fontId="26" fillId="0" borderId="0" xfId="1" applyFont="1" applyBorder="1"/>
    <xf numFmtId="0" fontId="53" fillId="0" borderId="0" xfId="1" applyFont="1" applyBorder="1" applyAlignment="1">
      <alignment horizontal="right"/>
    </xf>
    <xf numFmtId="165" fontId="53" fillId="0" borderId="3" xfId="1" applyNumberFormat="1" applyFont="1" applyBorder="1"/>
    <xf numFmtId="0" fontId="26" fillId="0" borderId="0" xfId="1" applyFont="1"/>
    <xf numFmtId="0" fontId="53" fillId="0" borderId="8" xfId="1" applyFont="1" applyBorder="1" applyAlignment="1">
      <alignment horizontal="center" vertical="center" wrapText="1"/>
    </xf>
    <xf numFmtId="165" fontId="53" fillId="0" borderId="0" xfId="1" applyNumberFormat="1" applyFont="1" applyBorder="1"/>
    <xf numFmtId="0" fontId="53" fillId="0" borderId="10" xfId="1" applyFont="1" applyBorder="1" applyAlignment="1">
      <alignment horizontal="center" vertical="center" wrapText="1"/>
    </xf>
    <xf numFmtId="0" fontId="26" fillId="0" borderId="1" xfId="1" applyFont="1" applyBorder="1"/>
    <xf numFmtId="165" fontId="26" fillId="0" borderId="1" xfId="1" applyNumberFormat="1" applyFont="1" applyBorder="1" applyAlignment="1">
      <alignment horizontal="right" vertical="center" wrapText="1"/>
    </xf>
    <xf numFmtId="165" fontId="26" fillId="0" borderId="2" xfId="1" applyNumberFormat="1" applyFont="1" applyFill="1" applyBorder="1" applyAlignment="1">
      <alignment horizontal="right" vertical="center" wrapText="1"/>
    </xf>
    <xf numFmtId="0" fontId="26" fillId="0" borderId="2" xfId="1" applyFont="1" applyBorder="1" applyAlignment="1">
      <alignment horizontal="left" vertical="center" wrapText="1"/>
    </xf>
    <xf numFmtId="164" fontId="26" fillId="0" borderId="2" xfId="1" applyNumberFormat="1" applyFont="1" applyBorder="1" applyAlignment="1">
      <alignment horizontal="right" vertical="center" wrapText="1"/>
    </xf>
    <xf numFmtId="0" fontId="54" fillId="0" borderId="0" xfId="1" applyFont="1"/>
    <xf numFmtId="0" fontId="26" fillId="2" borderId="2" xfId="1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left" vertical="center" wrapText="1"/>
    </xf>
    <xf numFmtId="0" fontId="26" fillId="2" borderId="8" xfId="1" applyFont="1" applyFill="1" applyBorder="1" applyAlignment="1">
      <alignment horizontal="center" vertical="center" wrapText="1"/>
    </xf>
    <xf numFmtId="164" fontId="26" fillId="2" borderId="1" xfId="1" applyNumberFormat="1" applyFont="1" applyFill="1" applyBorder="1"/>
    <xf numFmtId="0" fontId="26" fillId="2" borderId="2" xfId="1" applyFont="1" applyFill="1" applyBorder="1" applyAlignment="1">
      <alignment vertical="center" wrapText="1"/>
    </xf>
    <xf numFmtId="165" fontId="26" fillId="2" borderId="3" xfId="1" applyNumberFormat="1" applyFont="1" applyFill="1" applyBorder="1" applyAlignment="1">
      <alignment horizontal="right" vertical="center" wrapText="1"/>
    </xf>
    <xf numFmtId="165" fontId="26" fillId="2" borderId="2" xfId="1" applyNumberFormat="1" applyFont="1" applyFill="1" applyBorder="1" applyAlignment="1">
      <alignment horizontal="right" vertical="center" wrapText="1"/>
    </xf>
    <xf numFmtId="0" fontId="55" fillId="2" borderId="2" xfId="1" applyFont="1" applyFill="1" applyBorder="1" applyAlignment="1">
      <alignment vertical="center" wrapText="1"/>
    </xf>
    <xf numFmtId="0" fontId="26" fillId="2" borderId="0" xfId="1" applyFont="1" applyFill="1" applyBorder="1"/>
    <xf numFmtId="0" fontId="53" fillId="2" borderId="0" xfId="1" applyFont="1" applyFill="1" applyBorder="1" applyAlignment="1">
      <alignment horizontal="right"/>
    </xf>
    <xf numFmtId="165" fontId="53" fillId="2" borderId="3" xfId="1" applyNumberFormat="1" applyFont="1" applyFill="1" applyBorder="1"/>
    <xf numFmtId="0" fontId="26" fillId="2" borderId="0" xfId="1" applyFont="1" applyFill="1"/>
    <xf numFmtId="0" fontId="53" fillId="2" borderId="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left" vertical="center" wrapText="1"/>
    </xf>
    <xf numFmtId="0" fontId="25" fillId="2" borderId="2" xfId="1" applyFont="1" applyFill="1" applyBorder="1" applyAlignment="1">
      <alignment horizontal="center" vertical="center" wrapText="1"/>
    </xf>
    <xf numFmtId="164" fontId="26" fillId="2" borderId="2" xfId="1" applyNumberFormat="1" applyFont="1" applyFill="1" applyBorder="1" applyAlignment="1">
      <alignment horizontal="right" vertical="center" wrapText="1"/>
    </xf>
    <xf numFmtId="0" fontId="25" fillId="2" borderId="2" xfId="1" applyFont="1" applyFill="1" applyBorder="1" applyAlignment="1">
      <alignment vertical="center" wrapText="1"/>
    </xf>
    <xf numFmtId="0" fontId="26" fillId="0" borderId="13" xfId="1" applyFont="1" applyBorder="1" applyAlignment="1">
      <alignment vertical="center" wrapText="1"/>
    </xf>
    <xf numFmtId="0" fontId="56" fillId="2" borderId="2" xfId="1" applyFont="1" applyFill="1" applyBorder="1" applyAlignment="1">
      <alignment vertical="center" wrapText="1"/>
    </xf>
    <xf numFmtId="0" fontId="55" fillId="2" borderId="2" xfId="1" applyFont="1" applyFill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left" vertical="center" wrapText="1"/>
    </xf>
    <xf numFmtId="0" fontId="26" fillId="0" borderId="1" xfId="1" applyFont="1" applyBorder="1" applyAlignment="1">
      <alignment wrapText="1"/>
    </xf>
    <xf numFmtId="0" fontId="26" fillId="0" borderId="1" xfId="1" applyFont="1" applyBorder="1" applyAlignment="1">
      <alignment horizontal="center" vertical="center"/>
    </xf>
    <xf numFmtId="165" fontId="26" fillId="0" borderId="1" xfId="1" applyNumberFormat="1" applyFont="1" applyBorder="1" applyAlignment="1">
      <alignment vertical="center"/>
    </xf>
    <xf numFmtId="0" fontId="26" fillId="0" borderId="4" xfId="1" applyFont="1" applyBorder="1" applyAlignment="1">
      <alignment horizontal="left" vertical="center" wrapText="1"/>
    </xf>
    <xf numFmtId="0" fontId="26" fillId="0" borderId="4" xfId="1" applyFont="1" applyBorder="1" applyAlignment="1">
      <alignment horizontal="center" vertical="center"/>
    </xf>
    <xf numFmtId="164" fontId="26" fillId="0" borderId="4" xfId="1" applyNumberFormat="1" applyFont="1" applyBorder="1" applyAlignment="1">
      <alignment horizontal="right" vertical="center"/>
    </xf>
    <xf numFmtId="0" fontId="26" fillId="0" borderId="1" xfId="1" applyFont="1" applyBorder="1" applyAlignment="1">
      <alignment horizontal="left" vertical="center" wrapText="1"/>
    </xf>
    <xf numFmtId="164" fontId="26" fillId="0" borderId="1" xfId="1" applyNumberFormat="1" applyFont="1" applyBorder="1" applyAlignment="1">
      <alignment horizontal="right" vertical="center"/>
    </xf>
    <xf numFmtId="0" fontId="26" fillId="0" borderId="2" xfId="1" applyFont="1" applyFill="1" applyBorder="1" applyAlignment="1">
      <alignment horizontal="left" vertical="center" wrapText="1"/>
    </xf>
    <xf numFmtId="0" fontId="26" fillId="0" borderId="1" xfId="1" applyFont="1" applyBorder="1" applyAlignment="1">
      <alignment vertical="center" wrapText="1"/>
    </xf>
    <xf numFmtId="164" fontId="26" fillId="0" borderId="1" xfId="1" applyNumberFormat="1" applyFont="1" applyBorder="1" applyAlignment="1">
      <alignment vertical="center"/>
    </xf>
    <xf numFmtId="164" fontId="53" fillId="0" borderId="3" xfId="1" applyNumberFormat="1" applyFont="1" applyBorder="1"/>
    <xf numFmtId="0" fontId="53" fillId="0" borderId="0" xfId="2" applyFont="1" applyAlignment="1">
      <alignment horizontal="left"/>
    </xf>
    <xf numFmtId="0" fontId="53" fillId="0" borderId="0" xfId="2" applyFont="1" applyAlignment="1">
      <alignment horizontal="center"/>
    </xf>
    <xf numFmtId="0" fontId="53" fillId="0" borderId="2" xfId="2" applyFont="1" applyBorder="1" applyAlignment="1">
      <alignment horizontal="center" vertical="center" wrapText="1"/>
    </xf>
    <xf numFmtId="0" fontId="57" fillId="0" borderId="2" xfId="2" applyFont="1" applyBorder="1" applyAlignment="1">
      <alignment horizontal="center" vertical="center" wrapText="1"/>
    </xf>
    <xf numFmtId="0" fontId="57" fillId="0" borderId="2" xfId="2" applyFont="1" applyBorder="1" applyAlignment="1">
      <alignment vertical="center" wrapText="1"/>
    </xf>
    <xf numFmtId="0" fontId="26" fillId="0" borderId="18" xfId="2" applyFont="1" applyBorder="1" applyAlignment="1">
      <alignment horizontal="left" vertical="center" wrapText="1"/>
    </xf>
    <xf numFmtId="0" fontId="26" fillId="0" borderId="3" xfId="2" applyFont="1" applyBorder="1" applyAlignment="1">
      <alignment horizontal="center" vertical="center" wrapText="1"/>
    </xf>
    <xf numFmtId="164" fontId="26" fillId="0" borderId="3" xfId="2" applyNumberFormat="1" applyFont="1" applyBorder="1" applyAlignment="1">
      <alignment horizontal="right" vertical="center" wrapText="1"/>
    </xf>
    <xf numFmtId="0" fontId="26" fillId="0" borderId="16" xfId="2" applyFont="1" applyBorder="1" applyAlignment="1">
      <alignment horizontal="left" vertical="center" wrapText="1"/>
    </xf>
    <xf numFmtId="0" fontId="26" fillId="0" borderId="2" xfId="2" applyFont="1" applyBorder="1" applyAlignment="1">
      <alignment horizontal="center" vertical="center" wrapText="1"/>
    </xf>
    <xf numFmtId="164" fontId="26" fillId="0" borderId="2" xfId="2" applyNumberFormat="1" applyFont="1" applyBorder="1" applyAlignment="1">
      <alignment horizontal="right" vertical="center" wrapText="1"/>
    </xf>
    <xf numFmtId="0" fontId="26" fillId="0" borderId="19" xfId="2" applyFont="1" applyBorder="1" applyAlignment="1">
      <alignment horizontal="left" vertical="center" wrapText="1"/>
    </xf>
    <xf numFmtId="164" fontId="26" fillId="0" borderId="17" xfId="2" applyNumberFormat="1" applyFont="1" applyBorder="1" applyAlignment="1">
      <alignment horizontal="right" vertical="center" wrapText="1"/>
    </xf>
    <xf numFmtId="0" fontId="26" fillId="0" borderId="16" xfId="2" applyFont="1" applyBorder="1" applyAlignment="1">
      <alignment vertical="center" wrapText="1"/>
    </xf>
    <xf numFmtId="165" fontId="26" fillId="0" borderId="2" xfId="2" applyNumberFormat="1" applyFont="1" applyBorder="1" applyAlignment="1">
      <alignment horizontal="right" vertical="center" wrapText="1"/>
    </xf>
    <xf numFmtId="0" fontId="26" fillId="0" borderId="20" xfId="2" applyFont="1" applyBorder="1" applyAlignment="1">
      <alignment vertical="center" wrapText="1"/>
    </xf>
    <xf numFmtId="0" fontId="26" fillId="0" borderId="10" xfId="2" applyFont="1" applyBorder="1" applyAlignment="1">
      <alignment horizontal="center" vertical="center" wrapText="1"/>
    </xf>
    <xf numFmtId="165" fontId="26" fillId="0" borderId="10" xfId="2" applyNumberFormat="1" applyFont="1" applyBorder="1" applyAlignment="1">
      <alignment horizontal="right" vertical="center" wrapText="1"/>
    </xf>
    <xf numFmtId="0" fontId="26" fillId="0" borderId="7" xfId="2" applyFont="1" applyBorder="1" applyAlignment="1">
      <alignment vertical="center" wrapText="1"/>
    </xf>
    <xf numFmtId="0" fontId="26" fillId="0" borderId="1" xfId="2" applyFont="1" applyBorder="1" applyAlignment="1">
      <alignment horizontal="center" vertical="center" wrapText="1"/>
    </xf>
    <xf numFmtId="165" fontId="26" fillId="0" borderId="1" xfId="2" applyNumberFormat="1" applyFont="1" applyBorder="1" applyAlignment="1">
      <alignment horizontal="right" vertical="center" wrapText="1"/>
    </xf>
    <xf numFmtId="0" fontId="57" fillId="0" borderId="10" xfId="2" applyFont="1" applyBorder="1" applyAlignment="1">
      <alignment horizontal="center" vertical="center" wrapText="1"/>
    </xf>
    <xf numFmtId="0" fontId="26" fillId="0" borderId="21" xfId="2" applyFont="1" applyBorder="1" applyAlignment="1">
      <alignment vertical="center" wrapText="1"/>
    </xf>
    <xf numFmtId="0" fontId="26" fillId="0" borderId="4" xfId="2" applyFont="1" applyBorder="1" applyAlignment="1">
      <alignment horizontal="center" vertical="center" wrapText="1"/>
    </xf>
    <xf numFmtId="165" fontId="26" fillId="0" borderId="4" xfId="2" applyNumberFormat="1" applyFont="1" applyBorder="1" applyAlignment="1">
      <alignment horizontal="right" vertical="center" wrapText="1"/>
    </xf>
    <xf numFmtId="0" fontId="26" fillId="0" borderId="2" xfId="2" applyFont="1" applyBorder="1" applyAlignment="1">
      <alignment vertical="center" wrapText="1"/>
    </xf>
    <xf numFmtId="165" fontId="26" fillId="0" borderId="22" xfId="2" applyNumberFormat="1" applyFont="1" applyBorder="1" applyAlignment="1">
      <alignment horizontal="right" vertical="center" wrapText="1"/>
    </xf>
    <xf numFmtId="0" fontId="26" fillId="0" borderId="0" xfId="2" applyFont="1" applyBorder="1"/>
    <xf numFmtId="0" fontId="26" fillId="0" borderId="0" xfId="2" applyFont="1" applyBorder="1" applyAlignment="1">
      <alignment horizontal="center" vertical="center" wrapText="1"/>
    </xf>
    <xf numFmtId="0" fontId="53" fillId="0" borderId="0" xfId="2" applyFont="1" applyBorder="1" applyAlignment="1">
      <alignment horizontal="right"/>
    </xf>
    <xf numFmtId="164" fontId="53" fillId="0" borderId="5" xfId="2" applyNumberFormat="1" applyFont="1" applyBorder="1" applyAlignment="1">
      <alignment horizontal="right"/>
    </xf>
    <xf numFmtId="164" fontId="26" fillId="0" borderId="0" xfId="2" applyNumberFormat="1" applyFont="1" applyBorder="1"/>
    <xf numFmtId="0" fontId="26" fillId="0" borderId="0" xfId="2" applyFont="1"/>
    <xf numFmtId="0" fontId="26" fillId="2" borderId="2" xfId="2" applyFont="1" applyFill="1" applyBorder="1" applyAlignment="1">
      <alignment vertical="center" wrapText="1"/>
    </xf>
    <xf numFmtId="164" fontId="53" fillId="0" borderId="3" xfId="2" applyNumberFormat="1" applyFont="1" applyBorder="1" applyAlignment="1">
      <alignment horizontal="right"/>
    </xf>
    <xf numFmtId="0" fontId="53" fillId="0" borderId="10" xfId="2" applyFont="1" applyBorder="1" applyAlignment="1">
      <alignment horizontal="center" vertical="center" wrapText="1"/>
    </xf>
    <xf numFmtId="0" fontId="26" fillId="0" borderId="16" xfId="2" applyFont="1" applyFill="1" applyBorder="1" applyAlignment="1">
      <alignment horizontal="left" vertical="center" wrapText="1"/>
    </xf>
    <xf numFmtId="0" fontId="26" fillId="0" borderId="1" xfId="2" applyFont="1" applyBorder="1" applyAlignment="1">
      <alignment wrapText="1"/>
    </xf>
    <xf numFmtId="0" fontId="26" fillId="0" borderId="1" xfId="2" applyFont="1" applyBorder="1" applyAlignment="1">
      <alignment horizontal="center" vertical="center"/>
    </xf>
    <xf numFmtId="165" fontId="26" fillId="0" borderId="1" xfId="2" applyNumberFormat="1" applyFont="1" applyBorder="1" applyAlignment="1">
      <alignment vertical="center"/>
    </xf>
    <xf numFmtId="0" fontId="26" fillId="0" borderId="4" xfId="2" applyFont="1" applyBorder="1" applyAlignment="1">
      <alignment horizontal="left" vertical="center" wrapText="1"/>
    </xf>
    <xf numFmtId="0" fontId="26" fillId="0" borderId="4" xfId="2" applyFont="1" applyBorder="1" applyAlignment="1">
      <alignment horizontal="center" vertical="center"/>
    </xf>
    <xf numFmtId="164" fontId="26" fillId="0" borderId="4" xfId="2" applyNumberFormat="1" applyFont="1" applyBorder="1" applyAlignment="1">
      <alignment horizontal="right" vertical="center"/>
    </xf>
    <xf numFmtId="0" fontId="26" fillId="0" borderId="1" xfId="2" applyFont="1" applyBorder="1" applyAlignment="1">
      <alignment horizontal="left" vertical="center" wrapText="1"/>
    </xf>
    <xf numFmtId="164" fontId="26" fillId="0" borderId="1" xfId="2" applyNumberFormat="1" applyFont="1" applyBorder="1" applyAlignment="1">
      <alignment horizontal="right" vertical="center"/>
    </xf>
    <xf numFmtId="165" fontId="53" fillId="0" borderId="3" xfId="2" applyNumberFormat="1" applyFont="1" applyBorder="1"/>
    <xf numFmtId="0" fontId="26" fillId="0" borderId="2" xfId="2" applyFont="1" applyFill="1" applyBorder="1" applyAlignment="1">
      <alignment horizontal="left" vertical="center" wrapText="1"/>
    </xf>
    <xf numFmtId="0" fontId="26" fillId="0" borderId="2" xfId="2" applyFont="1" applyBorder="1" applyAlignment="1">
      <alignment horizontal="left" vertical="center" wrapText="1"/>
    </xf>
    <xf numFmtId="0" fontId="26" fillId="0" borderId="1" xfId="2" applyFont="1" applyBorder="1" applyAlignment="1">
      <alignment vertical="center" wrapText="1"/>
    </xf>
    <xf numFmtId="164" fontId="26" fillId="0" borderId="1" xfId="2" applyNumberFormat="1" applyFont="1" applyBorder="1" applyAlignment="1">
      <alignment vertical="center"/>
    </xf>
    <xf numFmtId="164" fontId="53" fillId="0" borderId="3" xfId="2" applyNumberFormat="1" applyFont="1" applyBorder="1"/>
    <xf numFmtId="0" fontId="53" fillId="0" borderId="0" xfId="2" applyFont="1" applyFill="1" applyAlignment="1">
      <alignment horizontal="center"/>
    </xf>
    <xf numFmtId="0" fontId="53" fillId="0" borderId="2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10" xfId="2" applyFont="1" applyFill="1" applyBorder="1" applyAlignment="1">
      <alignment vertical="center" wrapText="1"/>
    </xf>
    <xf numFmtId="0" fontId="26" fillId="0" borderId="10" xfId="2" applyFont="1" applyFill="1" applyBorder="1" applyAlignment="1">
      <alignment horizontal="center" vertical="center" wrapText="1"/>
    </xf>
    <xf numFmtId="165" fontId="26" fillId="0" borderId="10" xfId="2" applyNumberFormat="1" applyFont="1" applyFill="1" applyBorder="1" applyAlignment="1">
      <alignment horizontal="right" vertical="center" wrapText="1"/>
    </xf>
    <xf numFmtId="0" fontId="26" fillId="0" borderId="1" xfId="2" applyFont="1" applyFill="1" applyBorder="1"/>
    <xf numFmtId="0" fontId="26" fillId="0" borderId="1" xfId="2" applyFont="1" applyFill="1" applyBorder="1" applyAlignment="1">
      <alignment horizontal="center"/>
    </xf>
    <xf numFmtId="4" fontId="26" fillId="0" borderId="1" xfId="2" applyNumberFormat="1" applyFont="1" applyFill="1" applyBorder="1"/>
    <xf numFmtId="0" fontId="26" fillId="0" borderId="4" xfId="2" applyFont="1" applyFill="1" applyBorder="1" applyAlignment="1">
      <alignment vertical="center" wrapText="1"/>
    </xf>
    <xf numFmtId="0" fontId="26" fillId="0" borderId="4" xfId="2" applyFont="1" applyFill="1" applyBorder="1" applyAlignment="1">
      <alignment horizontal="center" vertical="center" wrapText="1"/>
    </xf>
    <xf numFmtId="165" fontId="26" fillId="0" borderId="4" xfId="2" applyNumberFormat="1" applyFont="1" applyFill="1" applyBorder="1" applyAlignment="1">
      <alignment horizontal="right" vertical="center" wrapText="1"/>
    </xf>
    <xf numFmtId="0" fontId="26" fillId="0" borderId="1" xfId="2" applyFont="1" applyFill="1" applyBorder="1" applyAlignment="1">
      <alignment vertical="center" wrapText="1"/>
    </xf>
    <xf numFmtId="0" fontId="26" fillId="0" borderId="1" xfId="2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right" vertical="center" wrapText="1"/>
    </xf>
    <xf numFmtId="0" fontId="26" fillId="0" borderId="1" xfId="2" applyFont="1" applyBorder="1"/>
    <xf numFmtId="0" fontId="26" fillId="0" borderId="0" xfId="2" applyFont="1" applyAlignment="1">
      <alignment wrapText="1"/>
    </xf>
    <xf numFmtId="0" fontId="26" fillId="0" borderId="2" xfId="2" applyFont="1" applyFill="1" applyBorder="1" applyAlignment="1">
      <alignment vertical="center" wrapText="1"/>
    </xf>
    <xf numFmtId="165" fontId="26" fillId="0" borderId="2" xfId="2" applyNumberFormat="1" applyFont="1" applyFill="1" applyBorder="1" applyAlignment="1">
      <alignment horizontal="right" vertical="center" wrapText="1"/>
    </xf>
    <xf numFmtId="0" fontId="53" fillId="0" borderId="0" xfId="2" applyFont="1" applyFill="1"/>
    <xf numFmtId="165" fontId="53" fillId="0" borderId="5" xfId="2" applyNumberFormat="1" applyFont="1" applyFill="1" applyBorder="1" applyAlignment="1">
      <alignment horizontal="right" vertical="center" wrapText="1"/>
    </xf>
    <xf numFmtId="165" fontId="53" fillId="0" borderId="0" xfId="2" applyNumberFormat="1" applyFont="1" applyFill="1" applyBorder="1" applyAlignment="1">
      <alignment horizontal="right" vertical="center" wrapText="1"/>
    </xf>
    <xf numFmtId="0" fontId="26" fillId="0" borderId="1" xfId="2" applyFont="1" applyFill="1" applyBorder="1" applyAlignment="1">
      <alignment horizontal="left" vertical="center" wrapText="1"/>
    </xf>
    <xf numFmtId="165" fontId="26" fillId="0" borderId="1" xfId="2" applyNumberFormat="1" applyFont="1" applyFill="1" applyBorder="1"/>
    <xf numFmtId="0" fontId="53" fillId="0" borderId="0" xfId="2" applyFont="1" applyFill="1" applyBorder="1" applyAlignment="1">
      <alignment horizontal="right"/>
    </xf>
    <xf numFmtId="165" fontId="53" fillId="0" borderId="5" xfId="2" applyNumberFormat="1" applyFont="1" applyFill="1" applyBorder="1"/>
    <xf numFmtId="0" fontId="26" fillId="0" borderId="0" xfId="2" applyFont="1" applyBorder="1" applyAlignment="1">
      <alignment horizontal="center"/>
    </xf>
    <xf numFmtId="165" fontId="26" fillId="0" borderId="3" xfId="2" applyNumberFormat="1" applyFont="1" applyBorder="1" applyAlignment="1">
      <alignment horizontal="right"/>
    </xf>
    <xf numFmtId="8" fontId="26" fillId="0" borderId="0" xfId="2" applyNumberFormat="1" applyFont="1" applyBorder="1"/>
    <xf numFmtId="0" fontId="53" fillId="0" borderId="0" xfId="2" applyFont="1"/>
    <xf numFmtId="8" fontId="53" fillId="0" borderId="0" xfId="2" applyNumberFormat="1" applyFont="1"/>
    <xf numFmtId="8" fontId="26" fillId="0" borderId="1" xfId="2" applyNumberFormat="1" applyFont="1" applyBorder="1" applyAlignment="1">
      <alignment vertical="center" wrapText="1"/>
    </xf>
    <xf numFmtId="0" fontId="53" fillId="0" borderId="2" xfId="2" applyFont="1" applyBorder="1" applyAlignment="1">
      <alignment vertical="center" wrapText="1"/>
    </xf>
    <xf numFmtId="165" fontId="53" fillId="0" borderId="2" xfId="2" applyNumberFormat="1" applyFont="1" applyBorder="1" applyAlignment="1">
      <alignment horizontal="right" vertical="center" wrapText="1"/>
    </xf>
    <xf numFmtId="0" fontId="26" fillId="0" borderId="10" xfId="2" applyFont="1" applyBorder="1" applyAlignment="1">
      <alignment horizontal="left" vertical="center" wrapText="1"/>
    </xf>
    <xf numFmtId="164" fontId="26" fillId="0" borderId="10" xfId="2" applyNumberFormat="1" applyFont="1" applyBorder="1" applyAlignment="1">
      <alignment horizontal="right" vertical="center" wrapText="1"/>
    </xf>
    <xf numFmtId="164" fontId="26" fillId="0" borderId="1" xfId="2" applyNumberFormat="1" applyFont="1" applyBorder="1" applyAlignment="1">
      <alignment horizontal="right" vertical="center" wrapText="1"/>
    </xf>
    <xf numFmtId="0" fontId="26" fillId="0" borderId="3" xfId="2" applyFont="1" applyBorder="1" applyAlignment="1">
      <alignment horizontal="left" vertical="center" wrapText="1"/>
    </xf>
    <xf numFmtId="0" fontId="53" fillId="0" borderId="1" xfId="2" applyFont="1" applyBorder="1" applyAlignment="1">
      <alignment horizontal="right"/>
    </xf>
    <xf numFmtId="164" fontId="53" fillId="0" borderId="18" xfId="2" applyNumberFormat="1" applyFont="1" applyBorder="1" applyAlignment="1">
      <alignment horizontal="right"/>
    </xf>
    <xf numFmtId="0" fontId="53" fillId="0" borderId="1" xfId="2" applyFont="1" applyBorder="1" applyAlignment="1">
      <alignment horizontal="center" vertical="center" wrapText="1"/>
    </xf>
    <xf numFmtId="0" fontId="53" fillId="0" borderId="8" xfId="2" applyFont="1" applyBorder="1" applyAlignment="1">
      <alignment horizontal="center" vertical="center" wrapText="1"/>
    </xf>
    <xf numFmtId="0" fontId="26" fillId="0" borderId="8" xfId="2" applyFont="1" applyBorder="1" applyAlignment="1">
      <alignment horizontal="center" vertical="center" wrapText="1"/>
    </xf>
    <xf numFmtId="0" fontId="26" fillId="0" borderId="24" xfId="2" applyFont="1" applyBorder="1" applyAlignment="1">
      <alignment horizontal="center" vertical="center" wrapText="1"/>
    </xf>
    <xf numFmtId="0" fontId="26" fillId="0" borderId="23" xfId="2" applyFont="1" applyBorder="1" applyAlignment="1">
      <alignment vertical="center" wrapText="1"/>
    </xf>
    <xf numFmtId="0" fontId="26" fillId="0" borderId="25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0" fontId="26" fillId="0" borderId="12" xfId="2" applyFont="1" applyBorder="1" applyAlignment="1">
      <alignment vertical="center" wrapText="1"/>
    </xf>
    <xf numFmtId="0" fontId="26" fillId="0" borderId="26" xfId="2" applyFont="1" applyBorder="1" applyAlignment="1">
      <alignment horizontal="center" vertical="center" wrapText="1"/>
    </xf>
    <xf numFmtId="0" fontId="26" fillId="0" borderId="6" xfId="2" applyFont="1" applyBorder="1"/>
    <xf numFmtId="0" fontId="26" fillId="0" borderId="6" xfId="2" applyFont="1" applyBorder="1" applyAlignment="1">
      <alignment horizontal="center" vertical="center" wrapText="1"/>
    </xf>
    <xf numFmtId="0" fontId="26" fillId="0" borderId="4" xfId="2" applyFont="1" applyBorder="1" applyAlignment="1">
      <alignment vertical="center" wrapText="1"/>
    </xf>
    <xf numFmtId="165" fontId="53" fillId="0" borderId="5" xfId="2" applyNumberFormat="1" applyFont="1" applyBorder="1"/>
    <xf numFmtId="0" fontId="26" fillId="0" borderId="10" xfId="2" applyFont="1" applyBorder="1" applyAlignment="1">
      <alignment vertical="center" wrapText="1"/>
    </xf>
    <xf numFmtId="0" fontId="26" fillId="0" borderId="5" xfId="2" applyFont="1" applyBorder="1" applyAlignment="1">
      <alignment horizontal="left" vertical="center" wrapText="1"/>
    </xf>
    <xf numFmtId="8" fontId="26" fillId="0" borderId="5" xfId="2" applyNumberFormat="1" applyFont="1" applyBorder="1" applyAlignment="1">
      <alignment horizontal="right" vertical="center" wrapText="1"/>
    </xf>
    <xf numFmtId="164" fontId="30" fillId="0" borderId="0" xfId="0" applyNumberFormat="1" applyFont="1"/>
    <xf numFmtId="0" fontId="0" fillId="0" borderId="0" xfId="0" applyBorder="1"/>
    <xf numFmtId="8" fontId="57" fillId="0" borderId="2" xfId="2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3" fontId="27" fillId="0" borderId="1" xfId="0" applyNumberFormat="1" applyFont="1" applyBorder="1" applyAlignment="1">
      <alignment horizontal="center"/>
    </xf>
    <xf numFmtId="14" fontId="27" fillId="0" borderId="1" xfId="0" applyNumberFormat="1" applyFont="1" applyBorder="1"/>
    <xf numFmtId="0" fontId="6" fillId="0" borderId="0" xfId="1" applyFont="1" applyAlignment="1"/>
    <xf numFmtId="0" fontId="6" fillId="0" borderId="4" xfId="1" applyFont="1" applyBorder="1" applyAlignment="1">
      <alignment horizontal="center" vertical="center" wrapText="1"/>
    </xf>
    <xf numFmtId="14" fontId="23" fillId="0" borderId="1" xfId="1" applyNumberFormat="1" applyFont="1" applyBorder="1" applyAlignment="1">
      <alignment horizontal="center" vertical="center" wrapText="1"/>
    </xf>
    <xf numFmtId="166" fontId="23" fillId="0" borderId="1" xfId="2" applyNumberFormat="1" applyFont="1" applyBorder="1" applyAlignment="1">
      <alignment horizontal="center" vertical="center"/>
    </xf>
    <xf numFmtId="14" fontId="23" fillId="0" borderId="1" xfId="2" applyNumberFormat="1" applyFont="1" applyBorder="1" applyAlignment="1">
      <alignment horizontal="center" vertical="center"/>
    </xf>
    <xf numFmtId="14" fontId="23" fillId="0" borderId="1" xfId="1" applyNumberFormat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58" fillId="0" borderId="0" xfId="0" applyFont="1"/>
    <xf numFmtId="0" fontId="23" fillId="2" borderId="1" xfId="2" applyFont="1" applyFill="1" applyBorder="1" applyAlignment="1">
      <alignment horizontal="center" vertical="center"/>
    </xf>
    <xf numFmtId="14" fontId="23" fillId="2" borderId="1" xfId="2" applyNumberFormat="1" applyFont="1" applyFill="1" applyBorder="1" applyAlignment="1">
      <alignment horizontal="center" vertical="center"/>
    </xf>
    <xf numFmtId="6" fontId="23" fillId="2" borderId="1" xfId="2" applyNumberFormat="1" applyFont="1" applyFill="1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166" fontId="23" fillId="0" borderId="1" xfId="2" applyNumberFormat="1" applyFont="1" applyFill="1" applyBorder="1" applyAlignment="1">
      <alignment horizontal="center" vertical="center" wrapText="1"/>
    </xf>
    <xf numFmtId="14" fontId="23" fillId="0" borderId="1" xfId="2" applyNumberFormat="1" applyFont="1" applyBorder="1" applyAlignment="1">
      <alignment horizontal="center" vertical="center" wrapText="1"/>
    </xf>
    <xf numFmtId="14" fontId="23" fillId="0" borderId="1" xfId="2" applyNumberFormat="1" applyFont="1" applyFill="1" applyBorder="1" applyAlignment="1">
      <alignment horizontal="center" vertical="center" wrapText="1"/>
    </xf>
    <xf numFmtId="17" fontId="23" fillId="0" borderId="1" xfId="2" applyNumberFormat="1" applyFont="1" applyBorder="1" applyAlignment="1">
      <alignment horizontal="center" vertical="center" wrapText="1"/>
    </xf>
    <xf numFmtId="49" fontId="23" fillId="0" borderId="1" xfId="2" applyNumberFormat="1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14" fontId="23" fillId="0" borderId="1" xfId="2" applyNumberFormat="1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/>
    </xf>
    <xf numFmtId="166" fontId="23" fillId="0" borderId="1" xfId="2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3" fillId="0" borderId="1" xfId="1" applyFont="1" applyBorder="1" applyAlignment="1"/>
    <xf numFmtId="0" fontId="6" fillId="4" borderId="0" xfId="1" applyFont="1" applyFill="1" applyAlignment="1">
      <alignment horizontal="center"/>
    </xf>
    <xf numFmtId="0" fontId="23" fillId="0" borderId="0" xfId="1" applyFont="1" applyAlignment="1">
      <alignment horizontal="left"/>
    </xf>
    <xf numFmtId="0" fontId="23" fillId="0" borderId="0" xfId="1" applyFont="1" applyAlignment="1"/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0" xfId="2" applyFont="1" applyFill="1" applyAlignment="1">
      <alignment vertical="center"/>
    </xf>
    <xf numFmtId="0" fontId="53" fillId="4" borderId="0" xfId="0" applyFont="1" applyFill="1" applyAlignment="1">
      <alignment horizontal="center"/>
    </xf>
    <xf numFmtId="0" fontId="53" fillId="0" borderId="0" xfId="2" applyFont="1" applyAlignment="1">
      <alignment horizontal="left"/>
    </xf>
    <xf numFmtId="0" fontId="53" fillId="0" borderId="0" xfId="2" applyFont="1" applyFill="1" applyAlignment="1">
      <alignment horizontal="left"/>
    </xf>
    <xf numFmtId="0" fontId="53" fillId="2" borderId="0" xfId="1" applyFont="1" applyFill="1" applyAlignment="1">
      <alignment horizontal="left"/>
    </xf>
    <xf numFmtId="0" fontId="53" fillId="0" borderId="0" xfId="1" applyFont="1" applyAlignment="1">
      <alignment horizontal="left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/>
    </xf>
    <xf numFmtId="0" fontId="23" fillId="0" borderId="5" xfId="2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56">
    <cellStyle name="20% - akcent 1" xfId="92"/>
    <cellStyle name="20% - akcent 2" xfId="93"/>
    <cellStyle name="20% - akcent 3" xfId="94"/>
    <cellStyle name="20% - akcent 4" xfId="95"/>
    <cellStyle name="20% - akcent 5" xfId="96"/>
    <cellStyle name="20% - akcent 6" xfId="97"/>
    <cellStyle name="40% - akcent 1" xfId="98"/>
    <cellStyle name="40% - akcent 2" xfId="99"/>
    <cellStyle name="40% - akcent 3" xfId="100"/>
    <cellStyle name="40% - akcent 4" xfId="101"/>
    <cellStyle name="40% - akcent 5" xfId="102"/>
    <cellStyle name="40% - akcent 6" xfId="103"/>
    <cellStyle name="60% - akcent 1" xfId="104"/>
    <cellStyle name="60% - akcent 2" xfId="105"/>
    <cellStyle name="60% - akcent 3" xfId="106"/>
    <cellStyle name="60% - akcent 4" xfId="107"/>
    <cellStyle name="60% - akcent 5" xfId="108"/>
    <cellStyle name="60% - akcent 6" xfId="109"/>
    <cellStyle name="Akcent 1 2" xfId="110"/>
    <cellStyle name="Akcent 2 2" xfId="111"/>
    <cellStyle name="Akcent 3 2" xfId="112"/>
    <cellStyle name="Akcent 4 2" xfId="113"/>
    <cellStyle name="Akcent 5 2" xfId="114"/>
    <cellStyle name="Akcent 6 2" xfId="115"/>
    <cellStyle name="Dane wejściowe 2" xfId="116"/>
    <cellStyle name="Dane wyjściowe 2" xfId="117"/>
    <cellStyle name="Dobre" xfId="118"/>
    <cellStyle name="Dziesiętny 3" xfId="83"/>
    <cellStyle name="Excel Built-in Currency" xfId="16"/>
    <cellStyle name="Excel Built-in Hyperlink" xfId="17"/>
    <cellStyle name="Excel Built-in Hyperlink 2" xfId="147"/>
    <cellStyle name="Excel Built-in Normal" xfId="18"/>
    <cellStyle name="Excel Built-in Normal 1" xfId="19"/>
    <cellStyle name="Excel Built-in Normal 2" xfId="154"/>
    <cellStyle name="Heading" xfId="20"/>
    <cellStyle name="Heading1" xfId="21"/>
    <cellStyle name="Hiperłącze 2" xfId="10"/>
    <cellStyle name="Hiperłącze 2 2" xfId="22"/>
    <cellStyle name="Hiperłącze 3" xfId="23"/>
    <cellStyle name="Hiperłącze 3 2" xfId="152"/>
    <cellStyle name="Komórka połączona 2" xfId="119"/>
    <cellStyle name="Komórka zaznaczona 2" xfId="120"/>
    <cellStyle name="Nagłówek 1 2" xfId="121"/>
    <cellStyle name="Nagłówek 2 2" xfId="122"/>
    <cellStyle name="Nagłówek 3 2" xfId="123"/>
    <cellStyle name="Nagłówek 4 2" xfId="124"/>
    <cellStyle name="Neutralne" xfId="125"/>
    <cellStyle name="Normalny" xfId="0" builtinId="0"/>
    <cellStyle name="Normalny 10" xfId="24"/>
    <cellStyle name="Normalny 11" xfId="9"/>
    <cellStyle name="Normalny 11 2" xfId="25"/>
    <cellStyle name="Normalny 11 2 2" xfId="148"/>
    <cellStyle name="Normalny 12" xfId="26"/>
    <cellStyle name="Normalny 13" xfId="27"/>
    <cellStyle name="Normalny 14" xfId="28"/>
    <cellStyle name="Normalny 15" xfId="3"/>
    <cellStyle name="Normalny 16" xfId="29"/>
    <cellStyle name="Normalny 17" xfId="30"/>
    <cellStyle name="Normalny 18" xfId="31"/>
    <cellStyle name="Normalny 19" xfId="32"/>
    <cellStyle name="Normalny 2" xfId="1"/>
    <cellStyle name="Normalny 2 2" xfId="34"/>
    <cellStyle name="Normalny 2 2 2" xfId="144"/>
    <cellStyle name="Normalny 2 2 3" xfId="84"/>
    <cellStyle name="Normalny 2 3" xfId="35"/>
    <cellStyle name="Normalny 2 3 2" xfId="126"/>
    <cellStyle name="Normalny 2 4" xfId="36"/>
    <cellStyle name="Normalny 2 4 2" xfId="37"/>
    <cellStyle name="Normalny 2 4 3" xfId="141"/>
    <cellStyle name="Normalny 2 5" xfId="33"/>
    <cellStyle name="Normalny 2 6" xfId="4"/>
    <cellStyle name="Normalny 2_Wyp tab do ubezp maj na 2014r " xfId="85"/>
    <cellStyle name="Normalny 20" xfId="38"/>
    <cellStyle name="Normalny 21" xfId="39"/>
    <cellStyle name="Normalny 22" xfId="40"/>
    <cellStyle name="Normalny 23" xfId="41"/>
    <cellStyle name="Normalny 24" xfId="82"/>
    <cellStyle name="Normalny 3" xfId="2"/>
    <cellStyle name="Normalny 3 2" xfId="7"/>
    <cellStyle name="Normalny 3 2 2" xfId="44"/>
    <cellStyle name="Normalny 3 2 3" xfId="43"/>
    <cellStyle name="Normalny 3 2 4" xfId="146"/>
    <cellStyle name="Normalny 3 3" xfId="45"/>
    <cellStyle name="Normalny 3 4" xfId="46"/>
    <cellStyle name="Normalny 3 5" xfId="42"/>
    <cellStyle name="Normalny 3 6" xfId="86"/>
    <cellStyle name="Normalny 4" xfId="14"/>
    <cellStyle name="Normalny 4 2" xfId="48"/>
    <cellStyle name="Normalny 4 3" xfId="49"/>
    <cellStyle name="Normalny 4 4" xfId="47"/>
    <cellStyle name="Normalny 4 5" xfId="90"/>
    <cellStyle name="Normalny 5" xfId="50"/>
    <cellStyle name="Normalny 5 2" xfId="140"/>
    <cellStyle name="Normalny 6" xfId="51"/>
    <cellStyle name="Normalny 6 2" xfId="52"/>
    <cellStyle name="Normalny 7" xfId="53"/>
    <cellStyle name="Normalny 8" xfId="54"/>
    <cellStyle name="Normalny 9" xfId="15"/>
    <cellStyle name="Obliczenia 2" xfId="127"/>
    <cellStyle name="Procentowy 2" xfId="55"/>
    <cellStyle name="Procentowy 2 2" xfId="56"/>
    <cellStyle name="Result" xfId="57"/>
    <cellStyle name="Result2" xfId="58"/>
    <cellStyle name="Suma 2" xfId="128"/>
    <cellStyle name="Tekst objaśnienia 2" xfId="129"/>
    <cellStyle name="Tekst ostrzeżenia 2" xfId="130"/>
    <cellStyle name="Tytuł 2" xfId="131"/>
    <cellStyle name="Uwaga 2" xfId="132"/>
    <cellStyle name="Uwaga 3" xfId="136"/>
    <cellStyle name="Walutowy 2" xfId="5"/>
    <cellStyle name="Walutowy 2 2" xfId="11"/>
    <cellStyle name="Walutowy 2 2 2" xfId="61"/>
    <cellStyle name="Walutowy 2 2 2 2" xfId="145"/>
    <cellStyle name="Walutowy 2 2 3" xfId="60"/>
    <cellStyle name="Walutowy 2 2 4" xfId="78"/>
    <cellStyle name="Walutowy 2 2 5" xfId="133"/>
    <cellStyle name="Walutowy 2 3" xfId="62"/>
    <cellStyle name="Walutowy 2 3 2" xfId="137"/>
    <cellStyle name="Walutowy 2 4" xfId="63"/>
    <cellStyle name="Walutowy 2 4 2" xfId="139"/>
    <cellStyle name="Walutowy 2 5" xfId="59"/>
    <cellStyle name="Walutowy 2 5 2" xfId="143"/>
    <cellStyle name="Walutowy 2 6" xfId="75"/>
    <cellStyle name="Walutowy 2 7" xfId="88"/>
    <cellStyle name="Walutowy 3" xfId="6"/>
    <cellStyle name="Walutowy 3 2" xfId="8"/>
    <cellStyle name="Walutowy 3 2 2" xfId="13"/>
    <cellStyle name="Walutowy 3 2 2 2" xfId="66"/>
    <cellStyle name="Walutowy 3 2 2 3" xfId="80"/>
    <cellStyle name="Walutowy 3 2 3" xfId="67"/>
    <cellStyle name="Walutowy 3 2 4" xfId="65"/>
    <cellStyle name="Walutowy 3 2 5" xfId="77"/>
    <cellStyle name="Walutowy 3 2 6" xfId="149"/>
    <cellStyle name="Walutowy 3 3" xfId="12"/>
    <cellStyle name="Walutowy 3 3 2" xfId="68"/>
    <cellStyle name="Walutowy 3 3 3" xfId="79"/>
    <cellStyle name="Walutowy 3 4" xfId="69"/>
    <cellStyle name="Walutowy 3 5" xfId="64"/>
    <cellStyle name="Walutowy 3 6" xfId="76"/>
    <cellStyle name="Walutowy 3 7" xfId="89"/>
    <cellStyle name="Walutowy 4" xfId="70"/>
    <cellStyle name="Walutowy 4 2" xfId="71"/>
    <cellStyle name="Walutowy 4 2 2" xfId="150"/>
    <cellStyle name="Walutowy 4 3" xfId="91"/>
    <cellStyle name="Walutowy 5" xfId="72"/>
    <cellStyle name="Walutowy 5 2" xfId="73"/>
    <cellStyle name="Walutowy 5 2 2" xfId="151"/>
    <cellStyle name="Walutowy 5 3" xfId="135"/>
    <cellStyle name="Walutowy 6" xfId="74"/>
    <cellStyle name="Walutowy 6 2" xfId="153"/>
    <cellStyle name="Walutowy 6 3" xfId="138"/>
    <cellStyle name="Walutowy 7" xfId="81"/>
    <cellStyle name="Walutowy 7 2" xfId="155"/>
    <cellStyle name="Walutowy 8" xfId="142"/>
    <cellStyle name="Walutowy 9" xfId="87"/>
    <cellStyle name="Złe" xfId="1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C16" sqref="C16"/>
    </sheetView>
  </sheetViews>
  <sheetFormatPr defaultRowHeight="15"/>
  <cols>
    <col min="1" max="1" width="3.7109375" customWidth="1"/>
    <col min="2" max="2" width="42.42578125" customWidth="1"/>
    <col min="3" max="3" width="57.28515625" customWidth="1"/>
    <col min="4" max="5" width="22.5703125" customWidth="1"/>
    <col min="6" max="6" width="21" customWidth="1"/>
    <col min="7" max="7" width="31.42578125" customWidth="1"/>
  </cols>
  <sheetData>
    <row r="1" spans="1:9" ht="28.5">
      <c r="A1" s="98" t="s">
        <v>0</v>
      </c>
      <c r="B1" s="98" t="s">
        <v>741</v>
      </c>
      <c r="C1" s="98" t="s">
        <v>728</v>
      </c>
      <c r="D1" s="98" t="s">
        <v>727</v>
      </c>
      <c r="E1" s="98" t="s">
        <v>726</v>
      </c>
      <c r="F1" s="99" t="s">
        <v>729</v>
      </c>
    </row>
    <row r="2" spans="1:9" ht="18">
      <c r="A2" s="314">
        <v>1</v>
      </c>
      <c r="B2" s="314" t="s">
        <v>38</v>
      </c>
      <c r="C2" s="314" t="s">
        <v>730</v>
      </c>
      <c r="D2" s="314" t="s">
        <v>731</v>
      </c>
      <c r="E2" s="314" t="s">
        <v>732</v>
      </c>
      <c r="F2" s="314">
        <v>95</v>
      </c>
      <c r="G2" s="4"/>
      <c r="H2" s="4"/>
      <c r="I2" s="4"/>
    </row>
    <row r="3" spans="1:9" ht="18">
      <c r="A3" s="314">
        <v>2</v>
      </c>
      <c r="B3" s="314" t="s">
        <v>133</v>
      </c>
      <c r="C3" s="314" t="s">
        <v>134</v>
      </c>
      <c r="D3" s="314" t="s">
        <v>733</v>
      </c>
      <c r="E3" s="314" t="s">
        <v>734</v>
      </c>
      <c r="F3" s="314">
        <v>15</v>
      </c>
      <c r="G3" s="4"/>
      <c r="H3" s="4"/>
      <c r="I3" s="4"/>
    </row>
    <row r="4" spans="1:9" ht="18">
      <c r="A4" s="314">
        <v>3</v>
      </c>
      <c r="B4" s="314" t="s">
        <v>784</v>
      </c>
      <c r="C4" s="314" t="s">
        <v>309</v>
      </c>
      <c r="D4" s="314" t="s">
        <v>735</v>
      </c>
      <c r="E4" s="314" t="s">
        <v>736</v>
      </c>
      <c r="F4" s="314">
        <v>17</v>
      </c>
      <c r="G4" s="4"/>
      <c r="H4" s="4"/>
      <c r="I4" s="4"/>
    </row>
    <row r="5" spans="1:9" ht="18">
      <c r="A5" s="314">
        <v>4</v>
      </c>
      <c r="B5" s="314" t="s">
        <v>333</v>
      </c>
      <c r="C5" s="314" t="s">
        <v>334</v>
      </c>
      <c r="D5" s="314" t="s">
        <v>737</v>
      </c>
      <c r="E5" s="314" t="s">
        <v>738</v>
      </c>
      <c r="F5" s="314">
        <v>65</v>
      </c>
      <c r="G5" s="4"/>
      <c r="H5" s="4"/>
      <c r="I5" s="4"/>
    </row>
    <row r="6" spans="1:9" ht="18">
      <c r="A6" s="314">
        <v>5</v>
      </c>
      <c r="B6" s="314" t="s">
        <v>405</v>
      </c>
      <c r="C6" s="314" t="s">
        <v>406</v>
      </c>
      <c r="D6" s="314" t="s">
        <v>739</v>
      </c>
      <c r="E6" s="314" t="s">
        <v>740</v>
      </c>
      <c r="F6" s="314">
        <v>46</v>
      </c>
      <c r="G6" s="4"/>
      <c r="H6" s="4"/>
      <c r="I6" s="4"/>
    </row>
    <row r="7" spans="1:9" ht="18">
      <c r="A7" s="314">
        <v>6</v>
      </c>
      <c r="B7" s="314" t="s">
        <v>448</v>
      </c>
      <c r="C7" s="314" t="s">
        <v>449</v>
      </c>
      <c r="D7" s="314" t="s">
        <v>742</v>
      </c>
      <c r="E7" s="314" t="s">
        <v>743</v>
      </c>
      <c r="F7" s="314">
        <v>98</v>
      </c>
      <c r="G7" s="4"/>
      <c r="H7" s="4"/>
      <c r="I7" s="4"/>
    </row>
    <row r="8" spans="1:9" ht="18">
      <c r="A8" s="314">
        <v>7</v>
      </c>
      <c r="B8" s="314" t="s">
        <v>524</v>
      </c>
      <c r="C8" s="314" t="s">
        <v>525</v>
      </c>
      <c r="D8" s="314" t="s">
        <v>744</v>
      </c>
      <c r="E8" s="314" t="s">
        <v>755</v>
      </c>
      <c r="F8" s="314">
        <v>65</v>
      </c>
      <c r="G8" s="4"/>
      <c r="H8" s="4"/>
      <c r="I8" s="4"/>
    </row>
    <row r="9" spans="1:9" ht="18">
      <c r="A9" s="314">
        <v>8</v>
      </c>
      <c r="B9" s="314" t="s">
        <v>574</v>
      </c>
      <c r="C9" s="314" t="s">
        <v>575</v>
      </c>
      <c r="D9" s="314" t="s">
        <v>745</v>
      </c>
      <c r="E9" s="314" t="s">
        <v>746</v>
      </c>
      <c r="F9" s="314">
        <v>35</v>
      </c>
      <c r="G9" s="4"/>
      <c r="H9" s="4"/>
      <c r="I9" s="4"/>
    </row>
    <row r="10" spans="1:9" ht="18">
      <c r="A10" s="314">
        <v>9</v>
      </c>
      <c r="B10" s="314" t="s">
        <v>622</v>
      </c>
      <c r="C10" s="314" t="s">
        <v>623</v>
      </c>
      <c r="D10" s="314" t="s">
        <v>747</v>
      </c>
      <c r="E10" s="314" t="s">
        <v>748</v>
      </c>
      <c r="F10" s="314">
        <v>17</v>
      </c>
      <c r="G10" s="4"/>
      <c r="H10" s="4"/>
      <c r="I10" s="4"/>
    </row>
    <row r="11" spans="1:9" ht="18">
      <c r="A11" s="314">
        <v>10</v>
      </c>
      <c r="B11" s="314" t="s">
        <v>639</v>
      </c>
      <c r="C11" s="314" t="s">
        <v>640</v>
      </c>
      <c r="D11" s="314" t="s">
        <v>749</v>
      </c>
      <c r="E11" s="314" t="s">
        <v>750</v>
      </c>
      <c r="F11" s="314">
        <v>16</v>
      </c>
      <c r="G11" s="4"/>
      <c r="H11" s="4"/>
      <c r="I11" s="4"/>
    </row>
    <row r="12" spans="1:9" ht="18">
      <c r="A12" s="314">
        <v>11</v>
      </c>
      <c r="B12" s="314" t="s">
        <v>665</v>
      </c>
      <c r="C12" s="314" t="s">
        <v>666</v>
      </c>
      <c r="D12" s="314" t="s">
        <v>751</v>
      </c>
      <c r="E12" s="314" t="s">
        <v>752</v>
      </c>
      <c r="F12" s="314">
        <v>43</v>
      </c>
      <c r="G12" s="4"/>
      <c r="H12" s="4"/>
      <c r="I12" s="4"/>
    </row>
    <row r="13" spans="1:9" ht="18">
      <c r="A13" s="314">
        <v>12</v>
      </c>
      <c r="B13" s="314" t="s">
        <v>692</v>
      </c>
      <c r="C13" s="314" t="s">
        <v>693</v>
      </c>
      <c r="D13" s="314" t="s">
        <v>753</v>
      </c>
      <c r="E13" s="314" t="s">
        <v>754</v>
      </c>
      <c r="F13" s="314">
        <v>42</v>
      </c>
      <c r="G13" s="4"/>
      <c r="H13" s="4"/>
      <c r="I13" s="4"/>
    </row>
    <row r="14" spans="1:9">
      <c r="A14" s="35"/>
      <c r="B14" s="35"/>
      <c r="C14" s="35"/>
      <c r="D14" s="35"/>
      <c r="E14" s="35"/>
      <c r="F14" s="35"/>
    </row>
    <row r="15" spans="1:9">
      <c r="A15" s="35"/>
      <c r="B15" s="100"/>
      <c r="C15" s="100"/>
      <c r="D15" s="100"/>
      <c r="E15" s="100"/>
      <c r="F15" s="100"/>
      <c r="G15" s="12"/>
      <c r="H15" s="12"/>
      <c r="I15" s="12"/>
    </row>
    <row r="16" spans="1:9">
      <c r="A16" s="35"/>
      <c r="B16" s="35"/>
      <c r="C16" s="35"/>
      <c r="D16" s="35"/>
      <c r="E16" s="35"/>
      <c r="F16" s="35"/>
    </row>
    <row r="17" spans="1:6">
      <c r="A17" s="35"/>
      <c r="B17" s="35"/>
      <c r="C17" s="35"/>
      <c r="D17" s="35"/>
      <c r="E17" s="35"/>
      <c r="F17" s="35"/>
    </row>
    <row r="18" spans="1:6">
      <c r="A18" s="35"/>
      <c r="B18" s="35"/>
      <c r="C18" s="35"/>
      <c r="D18" s="35"/>
      <c r="E18" s="35"/>
      <c r="F18" s="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workbookViewId="0">
      <selection activeCell="A14" sqref="A14:K14"/>
    </sheetView>
  </sheetViews>
  <sheetFormatPr defaultRowHeight="15"/>
  <cols>
    <col min="1" max="1" width="3.42578125" bestFit="1" customWidth="1"/>
    <col min="2" max="2" width="40.140625" customWidth="1"/>
    <col min="3" max="3" width="8.85546875" bestFit="1" customWidth="1"/>
    <col min="5" max="5" width="16.140625" bestFit="1" customWidth="1"/>
    <col min="6" max="7" width="16.140625" customWidth="1"/>
    <col min="8" max="8" width="46.7109375" customWidth="1"/>
    <col min="9" max="9" width="52.28515625" customWidth="1"/>
    <col min="10" max="10" width="8.85546875" bestFit="1" customWidth="1"/>
  </cols>
  <sheetData>
    <row r="1" spans="1:11">
      <c r="B1" s="101" t="s">
        <v>769</v>
      </c>
    </row>
    <row r="2" spans="1:11">
      <c r="A2" s="315" t="s">
        <v>40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 ht="102">
      <c r="A3" s="9" t="s">
        <v>0</v>
      </c>
      <c r="B3" s="9" t="s">
        <v>1</v>
      </c>
      <c r="C3" s="9" t="s">
        <v>2</v>
      </c>
      <c r="D3" s="9" t="s">
        <v>767</v>
      </c>
      <c r="E3" s="9" t="s">
        <v>3</v>
      </c>
      <c r="F3" s="9" t="s">
        <v>758</v>
      </c>
      <c r="G3" s="9" t="s">
        <v>759</v>
      </c>
      <c r="H3" s="9" t="s">
        <v>4</v>
      </c>
      <c r="I3" s="9" t="s">
        <v>5</v>
      </c>
      <c r="J3" s="31" t="s">
        <v>6</v>
      </c>
      <c r="K3" s="31" t="s">
        <v>7</v>
      </c>
    </row>
    <row r="4" spans="1:11" ht="25.5">
      <c r="A4" s="31" t="s">
        <v>8</v>
      </c>
      <c r="B4" s="33" t="s">
        <v>9</v>
      </c>
      <c r="C4" s="33">
        <v>1956</v>
      </c>
      <c r="D4" s="33">
        <v>1130</v>
      </c>
      <c r="E4" s="66">
        <v>1072884.1599999999</v>
      </c>
      <c r="F4" s="66">
        <f>D4*4500</f>
        <v>5085000</v>
      </c>
      <c r="G4" s="66" t="s">
        <v>760</v>
      </c>
      <c r="H4" s="66" t="s">
        <v>10</v>
      </c>
      <c r="I4" s="66" t="s">
        <v>11</v>
      </c>
      <c r="J4" s="66" t="s">
        <v>12</v>
      </c>
      <c r="K4" s="32" t="s">
        <v>13</v>
      </c>
    </row>
    <row r="5" spans="1:11" ht="25.5">
      <c r="A5" s="31" t="s">
        <v>14</v>
      </c>
      <c r="B5" s="33" t="s">
        <v>763</v>
      </c>
      <c r="C5" s="33">
        <v>1912</v>
      </c>
      <c r="D5" s="33">
        <v>630</v>
      </c>
      <c r="E5" s="66">
        <v>72670</v>
      </c>
      <c r="F5" s="66">
        <f>D5*4500</f>
        <v>2835000</v>
      </c>
      <c r="G5" s="66" t="s">
        <v>760</v>
      </c>
      <c r="H5" s="66" t="s">
        <v>15</v>
      </c>
      <c r="I5" s="66" t="s">
        <v>16</v>
      </c>
      <c r="J5" s="66" t="s">
        <v>12</v>
      </c>
      <c r="K5" s="33" t="s">
        <v>13</v>
      </c>
    </row>
    <row r="6" spans="1:11" ht="25.5">
      <c r="A6" s="31" t="s">
        <v>17</v>
      </c>
      <c r="B6" s="33" t="s">
        <v>18</v>
      </c>
      <c r="C6" s="33" t="s">
        <v>19</v>
      </c>
      <c r="D6" s="33">
        <v>134</v>
      </c>
      <c r="E6" s="66">
        <v>170409.14</v>
      </c>
      <c r="F6" s="66">
        <f t="shared" ref="F6" si="0">D6*3500</f>
        <v>469000</v>
      </c>
      <c r="G6" s="66" t="s">
        <v>760</v>
      </c>
      <c r="H6" s="66" t="s">
        <v>20</v>
      </c>
      <c r="I6" s="66" t="s">
        <v>21</v>
      </c>
      <c r="J6" s="66" t="s">
        <v>13</v>
      </c>
      <c r="K6" s="33" t="s">
        <v>13</v>
      </c>
    </row>
    <row r="7" spans="1:11" ht="25.5">
      <c r="A7" s="31" t="s">
        <v>22</v>
      </c>
      <c r="B7" s="33" t="s">
        <v>23</v>
      </c>
      <c r="C7" s="33">
        <v>2010</v>
      </c>
      <c r="D7" s="33"/>
      <c r="E7" s="66">
        <v>39322.269999999997</v>
      </c>
      <c r="F7" s="66">
        <v>39322.269999999997</v>
      </c>
      <c r="G7" s="66" t="s">
        <v>761</v>
      </c>
      <c r="H7" s="66" t="s">
        <v>24</v>
      </c>
      <c r="I7" s="66"/>
      <c r="J7" s="66" t="s">
        <v>13</v>
      </c>
      <c r="K7" s="33" t="s">
        <v>13</v>
      </c>
    </row>
    <row r="8" spans="1:11" ht="38.25">
      <c r="A8" s="31" t="s">
        <v>25</v>
      </c>
      <c r="B8" s="33" t="s">
        <v>26</v>
      </c>
      <c r="C8" s="33">
        <v>2013</v>
      </c>
      <c r="D8" s="33"/>
      <c r="E8" s="66">
        <v>19305</v>
      </c>
      <c r="F8" s="66">
        <v>19305</v>
      </c>
      <c r="G8" s="66" t="s">
        <v>761</v>
      </c>
      <c r="H8" s="66" t="s">
        <v>27</v>
      </c>
      <c r="I8" s="66"/>
      <c r="J8" s="66" t="s">
        <v>13</v>
      </c>
      <c r="K8" s="33" t="s">
        <v>13</v>
      </c>
    </row>
    <row r="9" spans="1:11" ht="63.75">
      <c r="A9" s="31" t="s">
        <v>28</v>
      </c>
      <c r="B9" s="33" t="s">
        <v>29</v>
      </c>
      <c r="C9" s="33">
        <v>1978</v>
      </c>
      <c r="D9" s="33">
        <v>529.62</v>
      </c>
      <c r="E9" s="66">
        <v>299543</v>
      </c>
      <c r="F9" s="66">
        <v>299543</v>
      </c>
      <c r="G9" s="66" t="s">
        <v>761</v>
      </c>
      <c r="H9" s="66" t="s">
        <v>30</v>
      </c>
      <c r="I9" s="66" t="s">
        <v>31</v>
      </c>
      <c r="J9" s="66" t="s">
        <v>13</v>
      </c>
      <c r="K9" s="33" t="s">
        <v>13</v>
      </c>
    </row>
    <row r="10" spans="1:11" ht="76.5">
      <c r="A10" s="31" t="s">
        <v>32</v>
      </c>
      <c r="B10" s="33" t="s">
        <v>33</v>
      </c>
      <c r="C10" s="33">
        <v>1968</v>
      </c>
      <c r="D10" s="32">
        <v>2901.45</v>
      </c>
      <c r="E10" s="66">
        <v>12468443.130000001</v>
      </c>
      <c r="F10" s="66">
        <f>E10</f>
        <v>12468443.130000001</v>
      </c>
      <c r="G10" s="66" t="s">
        <v>761</v>
      </c>
      <c r="H10" s="66" t="s">
        <v>34</v>
      </c>
      <c r="I10" s="66" t="s">
        <v>35</v>
      </c>
      <c r="J10" s="66" t="s">
        <v>13</v>
      </c>
      <c r="K10" s="34" t="s">
        <v>13</v>
      </c>
    </row>
    <row r="11" spans="1:11">
      <c r="A11" s="67"/>
      <c r="B11" s="67"/>
      <c r="C11" s="67"/>
      <c r="D11" s="67"/>
      <c r="E11" s="36">
        <f>SUM(E4:E10)</f>
        <v>14142576.700000001</v>
      </c>
      <c r="F11" s="37">
        <f>SUM(F4:F10)</f>
        <v>21215613.399999999</v>
      </c>
      <c r="G11" s="38"/>
      <c r="H11" s="67"/>
      <c r="I11" s="67"/>
      <c r="J11" s="67"/>
      <c r="K11" s="67"/>
    </row>
    <row r="12" spans="1:11">
      <c r="A12" s="39" t="s">
        <v>36</v>
      </c>
      <c r="B12" s="39"/>
      <c r="C12" s="40"/>
      <c r="D12" s="40"/>
      <c r="E12" s="40"/>
      <c r="F12" s="40"/>
      <c r="G12" s="40"/>
      <c r="H12" s="40"/>
      <c r="I12" s="40"/>
      <c r="J12" s="40"/>
      <c r="K12" s="40"/>
    </row>
    <row r="13" spans="1:11">
      <c r="A13" s="316" t="s">
        <v>785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>
      <c r="A14" s="317" t="s">
        <v>37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7"/>
    </row>
    <row r="15" spans="1:11" ht="102">
      <c r="A15" s="9" t="s">
        <v>0</v>
      </c>
      <c r="B15" s="9" t="s">
        <v>1</v>
      </c>
      <c r="C15" s="9" t="s">
        <v>2</v>
      </c>
      <c r="D15" s="9" t="s">
        <v>767</v>
      </c>
      <c r="E15" s="9" t="s">
        <v>3</v>
      </c>
      <c r="F15" s="9" t="s">
        <v>758</v>
      </c>
      <c r="G15" s="9" t="s">
        <v>759</v>
      </c>
      <c r="H15" s="9" t="s">
        <v>4</v>
      </c>
      <c r="I15" s="9" t="s">
        <v>5</v>
      </c>
      <c r="J15" s="31" t="s">
        <v>135</v>
      </c>
      <c r="K15" s="31" t="s">
        <v>7</v>
      </c>
    </row>
    <row r="16" spans="1:11" ht="38.25">
      <c r="A16" s="31" t="s">
        <v>8</v>
      </c>
      <c r="B16" s="33" t="s">
        <v>300</v>
      </c>
      <c r="C16" s="33">
        <v>1950</v>
      </c>
      <c r="D16" s="33">
        <v>38</v>
      </c>
      <c r="E16" s="48">
        <v>6280</v>
      </c>
      <c r="F16" s="48">
        <f>D16*3500</f>
        <v>133000</v>
      </c>
      <c r="G16" s="66" t="s">
        <v>760</v>
      </c>
      <c r="H16" s="66" t="s">
        <v>301</v>
      </c>
      <c r="I16" s="48" t="s">
        <v>131</v>
      </c>
      <c r="J16" s="66" t="s">
        <v>140</v>
      </c>
      <c r="K16" s="32" t="s">
        <v>140</v>
      </c>
    </row>
    <row r="17" spans="1:11" ht="25.5">
      <c r="A17" s="31" t="s">
        <v>14</v>
      </c>
      <c r="B17" s="33" t="s">
        <v>302</v>
      </c>
      <c r="C17" s="33">
        <v>1970</v>
      </c>
      <c r="D17" s="33">
        <v>37</v>
      </c>
      <c r="E17" s="48">
        <v>4838</v>
      </c>
      <c r="F17" s="48">
        <f>D17*1500</f>
        <v>55500</v>
      </c>
      <c r="G17" s="66" t="s">
        <v>760</v>
      </c>
      <c r="H17" s="66" t="s">
        <v>303</v>
      </c>
      <c r="I17" s="48" t="s">
        <v>131</v>
      </c>
      <c r="J17" s="66" t="s">
        <v>140</v>
      </c>
      <c r="K17" s="33" t="s">
        <v>140</v>
      </c>
    </row>
    <row r="18" spans="1:11" ht="38.25">
      <c r="A18" s="31" t="s">
        <v>17</v>
      </c>
      <c r="B18" s="33" t="s">
        <v>304</v>
      </c>
      <c r="C18" s="33">
        <v>1970</v>
      </c>
      <c r="D18" s="33">
        <v>95</v>
      </c>
      <c r="E18" s="48">
        <v>9012</v>
      </c>
      <c r="F18" s="48">
        <f>D18*1500</f>
        <v>142500</v>
      </c>
      <c r="G18" s="66" t="s">
        <v>760</v>
      </c>
      <c r="H18" s="66" t="s">
        <v>305</v>
      </c>
      <c r="I18" s="48" t="s">
        <v>131</v>
      </c>
      <c r="J18" s="66" t="s">
        <v>140</v>
      </c>
      <c r="K18" s="33" t="s">
        <v>140</v>
      </c>
    </row>
    <row r="19" spans="1:11" ht="25.5">
      <c r="A19" s="31" t="s">
        <v>22</v>
      </c>
      <c r="B19" s="33" t="s">
        <v>306</v>
      </c>
      <c r="C19" s="33">
        <v>1980</v>
      </c>
      <c r="D19" s="33">
        <v>17</v>
      </c>
      <c r="E19" s="48">
        <v>1682</v>
      </c>
      <c r="F19" s="48">
        <f>D19*1500</f>
        <v>25500</v>
      </c>
      <c r="G19" s="66" t="s">
        <v>760</v>
      </c>
      <c r="H19" s="66" t="s">
        <v>307</v>
      </c>
      <c r="I19" s="48" t="s">
        <v>131</v>
      </c>
      <c r="J19" s="66" t="s">
        <v>140</v>
      </c>
      <c r="K19" s="33" t="s">
        <v>140</v>
      </c>
    </row>
    <row r="20" spans="1:11" ht="38.25">
      <c r="A20" s="31"/>
      <c r="B20" s="33" t="s">
        <v>308</v>
      </c>
      <c r="C20" s="33"/>
      <c r="D20" s="33"/>
      <c r="E20" s="66"/>
      <c r="F20" s="66"/>
      <c r="G20" s="66"/>
      <c r="H20" s="66"/>
      <c r="I20" s="66"/>
      <c r="J20" s="66"/>
      <c r="K20" s="34"/>
    </row>
    <row r="21" spans="1:11">
      <c r="A21" s="41"/>
      <c r="B21" s="41"/>
      <c r="C21" s="41"/>
      <c r="D21" s="41"/>
      <c r="E21" s="42">
        <f>SUM(E16:E19)</f>
        <v>21812</v>
      </c>
      <c r="F21" s="43">
        <f>SUM(F16:F19)</f>
        <v>356500</v>
      </c>
      <c r="G21" s="41"/>
      <c r="H21" s="41"/>
      <c r="I21" s="41"/>
      <c r="J21" s="41"/>
      <c r="K21" s="41"/>
    </row>
    <row r="22" spans="1:1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>
      <c r="A23" s="315" t="s">
        <v>133</v>
      </c>
      <c r="B23" s="315"/>
      <c r="C23" s="315"/>
      <c r="D23" s="315"/>
      <c r="E23" s="315"/>
      <c r="F23" s="315"/>
      <c r="G23" s="315"/>
      <c r="H23" s="315"/>
      <c r="I23" s="315"/>
      <c r="J23" s="315"/>
      <c r="K23" s="315"/>
    </row>
    <row r="24" spans="1:11" ht="102">
      <c r="A24" s="9" t="s">
        <v>0</v>
      </c>
      <c r="B24" s="9" t="s">
        <v>1</v>
      </c>
      <c r="C24" s="9" t="s">
        <v>2</v>
      </c>
      <c r="D24" s="9" t="s">
        <v>767</v>
      </c>
      <c r="E24" s="9" t="s">
        <v>3</v>
      </c>
      <c r="F24" s="9" t="s">
        <v>758</v>
      </c>
      <c r="G24" s="9" t="s">
        <v>759</v>
      </c>
      <c r="H24" s="9" t="s">
        <v>4</v>
      </c>
      <c r="I24" s="9" t="s">
        <v>5</v>
      </c>
      <c r="J24" s="31" t="s">
        <v>135</v>
      </c>
      <c r="K24" s="31" t="s">
        <v>7</v>
      </c>
    </row>
    <row r="25" spans="1:11">
      <c r="A25" s="31" t="s">
        <v>8</v>
      </c>
      <c r="B25" s="33" t="s">
        <v>136</v>
      </c>
      <c r="C25" s="33" t="s">
        <v>137</v>
      </c>
      <c r="D25" s="33">
        <v>650</v>
      </c>
      <c r="E25" s="66">
        <v>540802.59</v>
      </c>
      <c r="F25" s="66">
        <f>D25*3500</f>
        <v>2275000</v>
      </c>
      <c r="G25" s="66" t="s">
        <v>760</v>
      </c>
      <c r="H25" s="66" t="s">
        <v>138</v>
      </c>
      <c r="I25" s="66" t="s">
        <v>139</v>
      </c>
      <c r="J25" s="66" t="s">
        <v>140</v>
      </c>
      <c r="K25" s="44" t="s">
        <v>140</v>
      </c>
    </row>
    <row r="26" spans="1:11">
      <c r="A26" s="31" t="s">
        <v>14</v>
      </c>
      <c r="B26" s="33" t="s">
        <v>141</v>
      </c>
      <c r="C26" s="33" t="s">
        <v>142</v>
      </c>
      <c r="D26" s="33">
        <v>120.6</v>
      </c>
      <c r="E26" s="66">
        <v>12397.4</v>
      </c>
      <c r="F26" s="66">
        <f>D26*1500</f>
        <v>180900</v>
      </c>
      <c r="G26" s="66" t="s">
        <v>760</v>
      </c>
      <c r="H26" s="66" t="s">
        <v>143</v>
      </c>
      <c r="I26" s="66"/>
      <c r="J26" s="66" t="s">
        <v>140</v>
      </c>
      <c r="K26" s="44" t="s">
        <v>140</v>
      </c>
    </row>
    <row r="27" spans="1:11">
      <c r="A27" s="31" t="s">
        <v>17</v>
      </c>
      <c r="B27" s="33" t="s">
        <v>144</v>
      </c>
      <c r="C27" s="33" t="s">
        <v>137</v>
      </c>
      <c r="D27" s="33">
        <v>387.26</v>
      </c>
      <c r="E27" s="66">
        <v>45300.35</v>
      </c>
      <c r="F27" s="66">
        <f>D27*1500</f>
        <v>580890</v>
      </c>
      <c r="G27" s="66" t="s">
        <v>760</v>
      </c>
      <c r="H27" s="66" t="s">
        <v>145</v>
      </c>
      <c r="I27" s="66" t="s">
        <v>146</v>
      </c>
      <c r="J27" s="66" t="s">
        <v>140</v>
      </c>
      <c r="K27" s="34" t="s">
        <v>140</v>
      </c>
    </row>
    <row r="28" spans="1:11">
      <c r="A28" s="31" t="s">
        <v>22</v>
      </c>
      <c r="B28" s="33" t="s">
        <v>147</v>
      </c>
      <c r="C28" s="33" t="s">
        <v>148</v>
      </c>
      <c r="D28" s="33"/>
      <c r="E28" s="66">
        <v>366156.02</v>
      </c>
      <c r="F28" s="66">
        <f>E28</f>
        <v>366156.02</v>
      </c>
      <c r="G28" s="66" t="s">
        <v>761</v>
      </c>
      <c r="H28" s="66" t="s">
        <v>149</v>
      </c>
      <c r="I28" s="66"/>
      <c r="J28" s="66" t="s">
        <v>140</v>
      </c>
      <c r="K28" s="34" t="s">
        <v>140</v>
      </c>
    </row>
    <row r="29" spans="1:11">
      <c r="A29" s="40"/>
      <c r="B29" s="40"/>
      <c r="C29" s="40"/>
      <c r="D29" s="45" t="s">
        <v>39</v>
      </c>
      <c r="E29" s="36">
        <v>964656.36</v>
      </c>
      <c r="F29" s="37">
        <f>SUM(F25:F28)</f>
        <v>3402946.02</v>
      </c>
      <c r="G29" s="38"/>
      <c r="H29" s="38"/>
      <c r="I29" s="38"/>
      <c r="J29" s="38"/>
      <c r="K29" s="40"/>
    </row>
    <row r="30" spans="1:1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>
      <c r="A32" s="315" t="s">
        <v>784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</row>
    <row r="33" spans="1:20" ht="102">
      <c r="A33" s="9" t="s">
        <v>0</v>
      </c>
      <c r="B33" s="9" t="s">
        <v>1</v>
      </c>
      <c r="C33" s="9" t="s">
        <v>2</v>
      </c>
      <c r="D33" s="9" t="s">
        <v>767</v>
      </c>
      <c r="E33" s="9" t="s">
        <v>310</v>
      </c>
      <c r="F33" s="9" t="s">
        <v>758</v>
      </c>
      <c r="G33" s="9" t="s">
        <v>759</v>
      </c>
      <c r="H33" s="9" t="s">
        <v>4</v>
      </c>
      <c r="I33" s="9" t="s">
        <v>5</v>
      </c>
      <c r="J33" s="9" t="s">
        <v>135</v>
      </c>
      <c r="K33" s="9" t="s">
        <v>7</v>
      </c>
    </row>
    <row r="34" spans="1:20" ht="51">
      <c r="A34" s="31" t="s">
        <v>8</v>
      </c>
      <c r="B34" s="46" t="s">
        <v>311</v>
      </c>
      <c r="C34" s="47" t="s">
        <v>312</v>
      </c>
      <c r="D34" s="31" t="s">
        <v>313</v>
      </c>
      <c r="E34" s="48">
        <v>1525000</v>
      </c>
      <c r="F34" s="48">
        <f>E34</f>
        <v>1525000</v>
      </c>
      <c r="G34" s="66" t="s">
        <v>760</v>
      </c>
      <c r="H34" s="49" t="s">
        <v>314</v>
      </c>
      <c r="I34" s="49" t="s">
        <v>315</v>
      </c>
      <c r="J34" s="50" t="s">
        <v>140</v>
      </c>
      <c r="K34" s="51" t="s">
        <v>140</v>
      </c>
    </row>
    <row r="35" spans="1:20">
      <c r="A35" s="40"/>
      <c r="B35" s="40"/>
      <c r="C35" s="40"/>
      <c r="D35" s="52" t="s">
        <v>39</v>
      </c>
      <c r="E35" s="53">
        <v>1525000</v>
      </c>
      <c r="F35" s="54">
        <f>E35</f>
        <v>1525000</v>
      </c>
      <c r="G35" s="55"/>
      <c r="H35" s="38"/>
      <c r="I35" s="38"/>
      <c r="J35" s="38"/>
      <c r="K35" s="40"/>
    </row>
    <row r="36" spans="1:20">
      <c r="A36" s="315" t="s">
        <v>762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</row>
    <row r="37" spans="1:20" ht="102">
      <c r="A37" s="9" t="s">
        <v>0</v>
      </c>
      <c r="B37" s="9" t="s">
        <v>1</v>
      </c>
      <c r="C37" s="9" t="s">
        <v>2</v>
      </c>
      <c r="D37" s="9" t="s">
        <v>767</v>
      </c>
      <c r="E37" s="9" t="s">
        <v>3</v>
      </c>
      <c r="F37" s="9" t="s">
        <v>758</v>
      </c>
      <c r="G37" s="9" t="s">
        <v>759</v>
      </c>
      <c r="H37" s="9" t="s">
        <v>4</v>
      </c>
      <c r="I37" s="9" t="s">
        <v>5</v>
      </c>
      <c r="J37" s="31" t="s">
        <v>135</v>
      </c>
      <c r="K37" s="31" t="s">
        <v>7</v>
      </c>
    </row>
    <row r="38" spans="1:20" ht="76.5">
      <c r="A38" s="31" t="s">
        <v>8</v>
      </c>
      <c r="B38" s="33" t="s">
        <v>335</v>
      </c>
      <c r="C38" s="31" t="s">
        <v>336</v>
      </c>
      <c r="D38" s="31" t="s">
        <v>764</v>
      </c>
      <c r="E38" s="66">
        <v>5958089.2000000002</v>
      </c>
      <c r="F38" s="66">
        <f>3508.65*3500</f>
        <v>12280275</v>
      </c>
      <c r="G38" s="66" t="s">
        <v>760</v>
      </c>
      <c r="H38" s="66" t="s">
        <v>337</v>
      </c>
      <c r="I38" s="66" t="s">
        <v>338</v>
      </c>
      <c r="J38" s="66" t="s">
        <v>339</v>
      </c>
      <c r="K38" s="44" t="s">
        <v>140</v>
      </c>
    </row>
    <row r="39" spans="1:20" ht="165.75">
      <c r="A39" s="31" t="s">
        <v>14</v>
      </c>
      <c r="B39" s="33" t="s">
        <v>340</v>
      </c>
      <c r="C39" s="31" t="s">
        <v>341</v>
      </c>
      <c r="D39" s="31" t="s">
        <v>342</v>
      </c>
      <c r="E39" s="48">
        <v>4047714.7</v>
      </c>
      <c r="F39" s="48">
        <f>1398.59*4500</f>
        <v>6293655</v>
      </c>
      <c r="G39" s="66" t="s">
        <v>760</v>
      </c>
      <c r="H39" s="66" t="s">
        <v>343</v>
      </c>
      <c r="I39" s="66" t="s">
        <v>344</v>
      </c>
      <c r="J39" s="66" t="s">
        <v>345</v>
      </c>
      <c r="K39" s="34" t="s">
        <v>140</v>
      </c>
    </row>
    <row r="40" spans="1:20" ht="25.5">
      <c r="A40" s="31" t="s">
        <v>17</v>
      </c>
      <c r="B40" s="33" t="s">
        <v>346</v>
      </c>
      <c r="C40" s="31" t="s">
        <v>347</v>
      </c>
      <c r="D40" s="33" t="s">
        <v>765</v>
      </c>
      <c r="E40" s="66">
        <v>506521.91</v>
      </c>
      <c r="F40" s="66">
        <f>E40</f>
        <v>506521.91</v>
      </c>
      <c r="G40" s="66" t="s">
        <v>761</v>
      </c>
      <c r="H40" s="66" t="s">
        <v>348</v>
      </c>
      <c r="I40" s="66" t="s">
        <v>349</v>
      </c>
      <c r="J40" s="66" t="s">
        <v>345</v>
      </c>
      <c r="K40" s="34" t="s">
        <v>140</v>
      </c>
    </row>
    <row r="41" spans="1:20" ht="25.5">
      <c r="A41" s="31" t="s">
        <v>22</v>
      </c>
      <c r="B41" s="33" t="s">
        <v>350</v>
      </c>
      <c r="C41" s="31" t="s">
        <v>351</v>
      </c>
      <c r="D41" s="33" t="s">
        <v>352</v>
      </c>
      <c r="E41" s="66">
        <v>54959.53</v>
      </c>
      <c r="F41" s="66">
        <f>E41</f>
        <v>54959.53</v>
      </c>
      <c r="G41" s="66" t="s">
        <v>761</v>
      </c>
      <c r="H41" s="66" t="s">
        <v>353</v>
      </c>
      <c r="I41" s="66" t="s">
        <v>131</v>
      </c>
      <c r="J41" s="66" t="s">
        <v>345</v>
      </c>
      <c r="K41" s="34" t="s">
        <v>140</v>
      </c>
    </row>
    <row r="42" spans="1:20">
      <c r="A42" s="31" t="s">
        <v>25</v>
      </c>
      <c r="B42" s="33" t="s">
        <v>354</v>
      </c>
      <c r="C42" s="31">
        <v>2015</v>
      </c>
      <c r="D42" s="33"/>
      <c r="E42" s="66">
        <v>33000</v>
      </c>
      <c r="F42" s="66">
        <f>E42</f>
        <v>33000</v>
      </c>
      <c r="G42" s="66" t="s">
        <v>761</v>
      </c>
      <c r="H42" s="66"/>
      <c r="I42" s="66"/>
      <c r="J42" s="66"/>
      <c r="K42" s="34"/>
    </row>
    <row r="43" spans="1:20">
      <c r="A43" s="31" t="s">
        <v>28</v>
      </c>
      <c r="B43" s="57" t="s">
        <v>355</v>
      </c>
      <c r="C43" s="47">
        <v>2018</v>
      </c>
      <c r="D43" s="68" t="s">
        <v>356</v>
      </c>
      <c r="E43" s="49">
        <v>2000</v>
      </c>
      <c r="F43" s="49">
        <f>E43</f>
        <v>2000</v>
      </c>
      <c r="G43" s="66" t="s">
        <v>761</v>
      </c>
      <c r="H43" s="49" t="s">
        <v>357</v>
      </c>
      <c r="I43" s="66" t="s">
        <v>131</v>
      </c>
      <c r="J43" s="66" t="s">
        <v>131</v>
      </c>
      <c r="K43" s="66" t="s">
        <v>131</v>
      </c>
    </row>
    <row r="44" spans="1:20">
      <c r="A44" s="67"/>
      <c r="B44" s="67"/>
      <c r="C44" s="67"/>
      <c r="D44" s="52" t="s">
        <v>39</v>
      </c>
      <c r="E44" s="58">
        <f>SUM(E38:E43)</f>
        <v>10602285.34</v>
      </c>
      <c r="F44" s="54">
        <f>SUM(F38:F43)</f>
        <v>19170411.440000001</v>
      </c>
      <c r="G44" s="55"/>
      <c r="H44" s="67"/>
      <c r="I44" s="67"/>
      <c r="J44" s="67"/>
      <c r="K44" s="67"/>
    </row>
    <row r="45" spans="1:20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20">
      <c r="A46" s="315" t="s">
        <v>448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15"/>
    </row>
    <row r="47" spans="1:20" ht="102">
      <c r="A47" s="60" t="s">
        <v>0</v>
      </c>
      <c r="B47" s="60" t="s">
        <v>1</v>
      </c>
      <c r="C47" s="60" t="s">
        <v>2</v>
      </c>
      <c r="D47" s="60" t="s">
        <v>768</v>
      </c>
      <c r="E47" s="60" t="s">
        <v>310</v>
      </c>
      <c r="F47" s="9" t="s">
        <v>758</v>
      </c>
      <c r="G47" s="9" t="s">
        <v>759</v>
      </c>
      <c r="H47" s="60" t="s">
        <v>4</v>
      </c>
      <c r="I47" s="60" t="s">
        <v>5</v>
      </c>
      <c r="J47" s="60" t="s">
        <v>135</v>
      </c>
      <c r="K47" s="60" t="s">
        <v>7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0">
      <c r="A48" s="61" t="s">
        <v>8</v>
      </c>
      <c r="B48" s="69" t="s">
        <v>450</v>
      </c>
      <c r="C48" s="70">
        <v>1966</v>
      </c>
      <c r="D48" s="61">
        <v>987</v>
      </c>
      <c r="E48" s="71">
        <v>2402494.27</v>
      </c>
      <c r="F48" s="71">
        <f>D48*3500</f>
        <v>3454500</v>
      </c>
      <c r="G48" s="66" t="s">
        <v>760</v>
      </c>
      <c r="H48" s="72" t="s">
        <v>451</v>
      </c>
      <c r="I48" s="72" t="s">
        <v>452</v>
      </c>
      <c r="J48" s="73" t="s">
        <v>453</v>
      </c>
      <c r="K48" s="73" t="s">
        <v>453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>
      <c r="A49" s="61" t="s">
        <v>14</v>
      </c>
      <c r="B49" s="69" t="s">
        <v>454</v>
      </c>
      <c r="C49" s="70">
        <v>1988</v>
      </c>
      <c r="D49" s="61">
        <v>967.4</v>
      </c>
      <c r="E49" s="71">
        <v>1624967.53</v>
      </c>
      <c r="F49" s="71">
        <f t="shared" ref="F49" si="1">D49*3500</f>
        <v>3385900</v>
      </c>
      <c r="G49" s="66" t="s">
        <v>760</v>
      </c>
      <c r="H49" s="72" t="s">
        <v>455</v>
      </c>
      <c r="I49" s="72" t="s">
        <v>456</v>
      </c>
      <c r="J49" s="73" t="s">
        <v>453</v>
      </c>
      <c r="K49" s="73" t="s">
        <v>453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>
      <c r="A50" s="61" t="s">
        <v>17</v>
      </c>
      <c r="B50" s="69" t="s">
        <v>457</v>
      </c>
      <c r="C50" s="70">
        <v>1972</v>
      </c>
      <c r="D50" s="61">
        <v>1134</v>
      </c>
      <c r="E50" s="71">
        <v>1121451.26</v>
      </c>
      <c r="F50" s="71">
        <f>D50*3000</f>
        <v>3402000</v>
      </c>
      <c r="G50" s="66" t="s">
        <v>760</v>
      </c>
      <c r="H50" s="72" t="s">
        <v>455</v>
      </c>
      <c r="I50" s="72" t="s">
        <v>456</v>
      </c>
      <c r="J50" s="73" t="s">
        <v>453</v>
      </c>
      <c r="K50" s="73" t="s">
        <v>453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>
      <c r="A51" s="61" t="s">
        <v>22</v>
      </c>
      <c r="B51" s="69" t="s">
        <v>458</v>
      </c>
      <c r="C51" s="70"/>
      <c r="D51" s="61"/>
      <c r="E51" s="71">
        <v>20475.55</v>
      </c>
      <c r="F51" s="71">
        <f>E51</f>
        <v>20475.55</v>
      </c>
      <c r="G51" s="66" t="s">
        <v>761</v>
      </c>
      <c r="H51" s="72"/>
      <c r="I51" s="72"/>
      <c r="J51" s="73" t="s">
        <v>453</v>
      </c>
      <c r="K51" s="73" t="s">
        <v>453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>
      <c r="A52" s="61" t="s">
        <v>25</v>
      </c>
      <c r="B52" s="69" t="s">
        <v>459</v>
      </c>
      <c r="C52" s="70">
        <v>2010</v>
      </c>
      <c r="D52" s="61">
        <v>2670.11</v>
      </c>
      <c r="E52" s="71">
        <v>988279.88</v>
      </c>
      <c r="F52" s="71">
        <f>E52</f>
        <v>988279.88</v>
      </c>
      <c r="G52" s="66" t="s">
        <v>761</v>
      </c>
      <c r="H52" s="72"/>
      <c r="I52" s="73" t="s">
        <v>248</v>
      </c>
      <c r="J52" s="73" t="s">
        <v>453</v>
      </c>
      <c r="K52" s="73" t="s">
        <v>453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>
      <c r="A53" s="61" t="s">
        <v>28</v>
      </c>
      <c r="B53" s="69" t="s">
        <v>460</v>
      </c>
      <c r="C53" s="70" t="s">
        <v>248</v>
      </c>
      <c r="D53" s="61">
        <v>657</v>
      </c>
      <c r="E53" s="71">
        <v>29376.42</v>
      </c>
      <c r="F53" s="71">
        <f>E53</f>
        <v>29376.42</v>
      </c>
      <c r="G53" s="66" t="s">
        <v>761</v>
      </c>
      <c r="H53" s="72" t="s">
        <v>461</v>
      </c>
      <c r="I53" s="73" t="s">
        <v>248</v>
      </c>
      <c r="J53" s="73" t="s">
        <v>453</v>
      </c>
      <c r="K53" s="73" t="s">
        <v>453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>
      <c r="A54" s="61" t="s">
        <v>32</v>
      </c>
      <c r="B54" s="74" t="s">
        <v>462</v>
      </c>
      <c r="C54" s="70">
        <v>2019</v>
      </c>
      <c r="D54" s="70" t="s">
        <v>248</v>
      </c>
      <c r="E54" s="71">
        <v>15817.8</v>
      </c>
      <c r="F54" s="71">
        <f>E54</f>
        <v>15817.8</v>
      </c>
      <c r="G54" s="66" t="s">
        <v>761</v>
      </c>
      <c r="H54" s="72"/>
      <c r="I54" s="73" t="s">
        <v>248</v>
      </c>
      <c r="J54" s="73" t="s">
        <v>453</v>
      </c>
      <c r="K54" s="73" t="s">
        <v>453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>
      <c r="A55" s="59"/>
      <c r="B55" s="59"/>
      <c r="C55" s="59"/>
      <c r="D55" s="75" t="s">
        <v>39</v>
      </c>
      <c r="E55" s="76">
        <v>6202862.709999999</v>
      </c>
      <c r="F55" s="64">
        <f>SUM(F48:F54)</f>
        <v>11296349.650000002</v>
      </c>
      <c r="G55" s="77"/>
      <c r="H55" s="65"/>
      <c r="I55" s="65"/>
      <c r="J55" s="65"/>
      <c r="K55" s="67"/>
    </row>
    <row r="56" spans="1:20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1:20">
      <c r="A57" s="315" t="s">
        <v>405</v>
      </c>
      <c r="B57" s="315"/>
      <c r="C57" s="315"/>
      <c r="D57" s="315"/>
      <c r="E57" s="315"/>
      <c r="F57" s="315"/>
      <c r="G57" s="315"/>
      <c r="H57" s="315"/>
      <c r="I57" s="315"/>
      <c r="J57" s="315"/>
      <c r="K57" s="315"/>
    </row>
    <row r="58" spans="1:20" ht="102">
      <c r="A58" s="60" t="s">
        <v>0</v>
      </c>
      <c r="B58" s="60" t="s">
        <v>1</v>
      </c>
      <c r="C58" s="60" t="s">
        <v>2</v>
      </c>
      <c r="D58" s="60" t="s">
        <v>767</v>
      </c>
      <c r="E58" s="60" t="s">
        <v>3</v>
      </c>
      <c r="F58" s="9" t="s">
        <v>758</v>
      </c>
      <c r="G58" s="9" t="s">
        <v>759</v>
      </c>
      <c r="H58" s="60" t="s">
        <v>4</v>
      </c>
      <c r="I58" s="60" t="s">
        <v>5</v>
      </c>
      <c r="J58" s="60" t="s">
        <v>135</v>
      </c>
      <c r="K58" s="60" t="s">
        <v>7</v>
      </c>
    </row>
    <row r="59" spans="1:20" ht="38.25">
      <c r="A59" s="61" t="s">
        <v>8</v>
      </c>
      <c r="B59" s="69" t="s">
        <v>766</v>
      </c>
      <c r="C59" s="61">
        <v>1969</v>
      </c>
      <c r="D59" s="61">
        <v>2170</v>
      </c>
      <c r="E59" s="71">
        <v>1448013.33</v>
      </c>
      <c r="F59" s="71">
        <f>D59*3500</f>
        <v>7595000</v>
      </c>
      <c r="G59" s="66" t="s">
        <v>760</v>
      </c>
      <c r="H59" s="71" t="s">
        <v>407</v>
      </c>
      <c r="I59" s="71" t="s">
        <v>408</v>
      </c>
      <c r="J59" s="71" t="s">
        <v>140</v>
      </c>
      <c r="K59" s="78" t="s">
        <v>140</v>
      </c>
    </row>
    <row r="60" spans="1:20" ht="25.5">
      <c r="A60" s="61" t="s">
        <v>14</v>
      </c>
      <c r="B60" s="69" t="s">
        <v>409</v>
      </c>
      <c r="C60" s="61">
        <v>1970</v>
      </c>
      <c r="D60" s="61">
        <v>1027</v>
      </c>
      <c r="E60" s="71">
        <v>319641</v>
      </c>
      <c r="F60" s="71">
        <f>D60*4500</f>
        <v>4621500</v>
      </c>
      <c r="G60" s="66" t="s">
        <v>760</v>
      </c>
      <c r="H60" s="71" t="s">
        <v>410</v>
      </c>
      <c r="I60" s="71" t="s">
        <v>408</v>
      </c>
      <c r="J60" s="71" t="s">
        <v>140</v>
      </c>
      <c r="K60" s="78" t="s">
        <v>140</v>
      </c>
    </row>
    <row r="61" spans="1:20" ht="38.25">
      <c r="A61" s="61" t="s">
        <v>17</v>
      </c>
      <c r="B61" s="79" t="s">
        <v>411</v>
      </c>
      <c r="C61" s="61">
        <v>1971</v>
      </c>
      <c r="D61" s="61">
        <v>2300</v>
      </c>
      <c r="E61" s="71">
        <v>762840.82</v>
      </c>
      <c r="F61" s="71">
        <f>D61*3000</f>
        <v>6900000</v>
      </c>
      <c r="G61" s="66" t="s">
        <v>760</v>
      </c>
      <c r="H61" s="71" t="s">
        <v>412</v>
      </c>
      <c r="I61" s="71" t="s">
        <v>408</v>
      </c>
      <c r="J61" s="71" t="s">
        <v>140</v>
      </c>
      <c r="K61" s="78" t="s">
        <v>140</v>
      </c>
    </row>
    <row r="62" spans="1:20" ht="25.5">
      <c r="A62" s="61" t="s">
        <v>22</v>
      </c>
      <c r="B62" s="79" t="s">
        <v>413</v>
      </c>
      <c r="C62" s="61">
        <v>1982</v>
      </c>
      <c r="D62" s="61">
        <v>395</v>
      </c>
      <c r="E62" s="71">
        <v>93412</v>
      </c>
      <c r="F62" s="71">
        <f>D62*3000</f>
        <v>1185000</v>
      </c>
      <c r="G62" s="66" t="s">
        <v>760</v>
      </c>
      <c r="H62" s="71" t="s">
        <v>414</v>
      </c>
      <c r="I62" s="71" t="s">
        <v>408</v>
      </c>
      <c r="J62" s="71" t="s">
        <v>140</v>
      </c>
      <c r="K62" s="78" t="s">
        <v>140</v>
      </c>
    </row>
    <row r="63" spans="1:20" ht="38.25">
      <c r="A63" s="61" t="s">
        <v>25</v>
      </c>
      <c r="B63" s="69" t="s">
        <v>415</v>
      </c>
      <c r="C63" s="61">
        <v>1970</v>
      </c>
      <c r="D63" s="61">
        <v>752</v>
      </c>
      <c r="E63" s="71">
        <v>38554</v>
      </c>
      <c r="F63" s="71">
        <f>D63*1500</f>
        <v>1128000</v>
      </c>
      <c r="G63" s="66" t="s">
        <v>760</v>
      </c>
      <c r="H63" s="71" t="s">
        <v>416</v>
      </c>
      <c r="I63" s="71" t="s">
        <v>408</v>
      </c>
      <c r="J63" s="71" t="s">
        <v>140</v>
      </c>
      <c r="K63" s="78" t="s">
        <v>140</v>
      </c>
    </row>
    <row r="64" spans="1:20" ht="25.5">
      <c r="A64" s="61" t="s">
        <v>28</v>
      </c>
      <c r="B64" s="69" t="s">
        <v>417</v>
      </c>
      <c r="C64" s="61">
        <v>1975</v>
      </c>
      <c r="D64" s="61">
        <v>118</v>
      </c>
      <c r="E64" s="80">
        <v>7172</v>
      </c>
      <c r="F64" s="71">
        <f>D64*1500</f>
        <v>177000</v>
      </c>
      <c r="G64" s="66" t="s">
        <v>760</v>
      </c>
      <c r="H64" s="71" t="s">
        <v>418</v>
      </c>
      <c r="I64" s="71" t="s">
        <v>408</v>
      </c>
      <c r="J64" s="71" t="s">
        <v>140</v>
      </c>
      <c r="K64" s="78" t="s">
        <v>140</v>
      </c>
    </row>
    <row r="65" spans="1:11">
      <c r="A65" s="59"/>
      <c r="B65" s="59"/>
      <c r="C65" s="59"/>
      <c r="D65" s="75" t="s">
        <v>39</v>
      </c>
      <c r="E65" s="81">
        <v>2669633.15</v>
      </c>
      <c r="F65" s="82">
        <f>SUM(F59:F64)</f>
        <v>21606500</v>
      </c>
      <c r="G65" s="83"/>
      <c r="H65" s="65"/>
      <c r="I65" s="65"/>
      <c r="J65" s="65"/>
      <c r="K65" s="59"/>
    </row>
    <row r="66" spans="1:1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1:11">
      <c r="A67" s="315" t="s">
        <v>524</v>
      </c>
      <c r="B67" s="315"/>
      <c r="C67" s="315"/>
      <c r="D67" s="315"/>
      <c r="E67" s="315"/>
      <c r="F67" s="315"/>
      <c r="G67" s="315"/>
      <c r="H67" s="315"/>
      <c r="I67" s="315"/>
      <c r="J67" s="315"/>
      <c r="K67" s="315"/>
    </row>
    <row r="68" spans="1:11" ht="102">
      <c r="A68" s="60" t="s">
        <v>0</v>
      </c>
      <c r="B68" s="60" t="s">
        <v>1</v>
      </c>
      <c r="C68" s="60" t="s">
        <v>2</v>
      </c>
      <c r="D68" s="60" t="s">
        <v>767</v>
      </c>
      <c r="E68" s="60" t="s">
        <v>310</v>
      </c>
      <c r="F68" s="9" t="s">
        <v>758</v>
      </c>
      <c r="G68" s="9" t="s">
        <v>759</v>
      </c>
      <c r="H68" s="60" t="s">
        <v>4</v>
      </c>
      <c r="I68" s="60" t="s">
        <v>5</v>
      </c>
      <c r="J68" s="60" t="s">
        <v>135</v>
      </c>
      <c r="K68" s="60" t="s">
        <v>7</v>
      </c>
    </row>
    <row r="69" spans="1:11" ht="38.25">
      <c r="A69" s="70" t="s">
        <v>8</v>
      </c>
      <c r="B69" s="79" t="s">
        <v>526</v>
      </c>
      <c r="C69" s="70">
        <v>1961</v>
      </c>
      <c r="D69" s="70">
        <v>2146.1999999999998</v>
      </c>
      <c r="E69" s="72">
        <v>1197286.78</v>
      </c>
      <c r="F69" s="72">
        <f>D69*3500</f>
        <v>7511699.9999999991</v>
      </c>
      <c r="G69" s="66" t="s">
        <v>760</v>
      </c>
      <c r="H69" s="72" t="s">
        <v>527</v>
      </c>
      <c r="I69" s="72" t="s">
        <v>528</v>
      </c>
      <c r="J69" s="72" t="s">
        <v>140</v>
      </c>
      <c r="K69" s="84" t="s">
        <v>140</v>
      </c>
    </row>
    <row r="70" spans="1:11">
      <c r="A70" s="70" t="s">
        <v>14</v>
      </c>
      <c r="B70" s="79" t="s">
        <v>529</v>
      </c>
      <c r="C70" s="70">
        <v>2011</v>
      </c>
      <c r="D70" s="70">
        <v>2490</v>
      </c>
      <c r="E70" s="72">
        <v>1193859.53</v>
      </c>
      <c r="F70" s="72">
        <f>E70</f>
        <v>1193859.53</v>
      </c>
      <c r="G70" s="66" t="s">
        <v>761</v>
      </c>
      <c r="H70" s="72" t="s">
        <v>530</v>
      </c>
      <c r="I70" s="72"/>
      <c r="J70" s="72" t="s">
        <v>140</v>
      </c>
      <c r="K70" s="84" t="s">
        <v>140</v>
      </c>
    </row>
    <row r="71" spans="1:11">
      <c r="A71" s="59"/>
      <c r="B71" s="59"/>
      <c r="C71" s="59"/>
      <c r="D71" s="75" t="s">
        <v>39</v>
      </c>
      <c r="E71" s="85">
        <v>2391146.31</v>
      </c>
      <c r="F71" s="64">
        <f>SUM(F69:F70)</f>
        <v>8705559.5299999993</v>
      </c>
      <c r="G71" s="77"/>
      <c r="H71" s="65"/>
      <c r="I71" s="65"/>
      <c r="J71" s="65"/>
      <c r="K71" s="59"/>
    </row>
    <row r="72" spans="1:1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1:11">
      <c r="A73" s="315" t="s">
        <v>574</v>
      </c>
      <c r="B73" s="315"/>
      <c r="C73" s="315"/>
      <c r="D73" s="315"/>
      <c r="E73" s="315"/>
      <c r="F73" s="315"/>
      <c r="G73" s="315"/>
      <c r="H73" s="315"/>
      <c r="I73" s="315"/>
      <c r="J73" s="315"/>
      <c r="K73" s="315"/>
    </row>
    <row r="74" spans="1:11" ht="102">
      <c r="A74" s="60" t="s">
        <v>0</v>
      </c>
      <c r="B74" s="60" t="s">
        <v>1</v>
      </c>
      <c r="C74" s="60" t="s">
        <v>2</v>
      </c>
      <c r="D74" s="60" t="s">
        <v>767</v>
      </c>
      <c r="E74" s="60" t="s">
        <v>310</v>
      </c>
      <c r="F74" s="9" t="s">
        <v>758</v>
      </c>
      <c r="G74" s="9" t="s">
        <v>759</v>
      </c>
      <c r="H74" s="60" t="s">
        <v>4</v>
      </c>
      <c r="I74" s="60" t="s">
        <v>5</v>
      </c>
      <c r="J74" s="60" t="s">
        <v>135</v>
      </c>
      <c r="K74" s="60" t="s">
        <v>7</v>
      </c>
    </row>
    <row r="75" spans="1:11" ht="38.25">
      <c r="A75" s="61" t="s">
        <v>8</v>
      </c>
      <c r="B75" s="86" t="s">
        <v>576</v>
      </c>
      <c r="C75" s="61" t="s">
        <v>577</v>
      </c>
      <c r="D75" s="70">
        <v>928</v>
      </c>
      <c r="E75" s="80">
        <v>4182000</v>
      </c>
      <c r="F75" s="80">
        <f t="shared" ref="F75:F80" si="2">E75</f>
        <v>4182000</v>
      </c>
      <c r="G75" s="66" t="s">
        <v>760</v>
      </c>
      <c r="H75" s="87" t="s">
        <v>578</v>
      </c>
      <c r="I75" s="87" t="s">
        <v>579</v>
      </c>
      <c r="J75" s="87" t="s">
        <v>140</v>
      </c>
      <c r="K75" s="88" t="s">
        <v>140</v>
      </c>
    </row>
    <row r="76" spans="1:11" ht="76.5">
      <c r="A76" s="61" t="s">
        <v>14</v>
      </c>
      <c r="B76" s="86" t="s">
        <v>580</v>
      </c>
      <c r="C76" s="61">
        <v>1975</v>
      </c>
      <c r="D76" s="61">
        <v>404</v>
      </c>
      <c r="E76" s="80">
        <v>1414000</v>
      </c>
      <c r="F76" s="80">
        <f t="shared" si="2"/>
        <v>1414000</v>
      </c>
      <c r="G76" s="66" t="s">
        <v>760</v>
      </c>
      <c r="H76" s="87" t="s">
        <v>581</v>
      </c>
      <c r="I76" s="87" t="s">
        <v>582</v>
      </c>
      <c r="J76" s="87" t="s">
        <v>140</v>
      </c>
      <c r="K76" s="89" t="s">
        <v>583</v>
      </c>
    </row>
    <row r="77" spans="1:11">
      <c r="A77" s="61" t="s">
        <v>17</v>
      </c>
      <c r="B77" s="86" t="s">
        <v>584</v>
      </c>
      <c r="C77" s="61">
        <v>2008</v>
      </c>
      <c r="D77" s="61" t="s">
        <v>248</v>
      </c>
      <c r="E77" s="80">
        <v>224094</v>
      </c>
      <c r="F77" s="80">
        <f t="shared" si="2"/>
        <v>224094</v>
      </c>
      <c r="G77" s="66" t="s">
        <v>760</v>
      </c>
      <c r="H77" s="87" t="s">
        <v>585</v>
      </c>
      <c r="I77" s="87" t="s">
        <v>582</v>
      </c>
      <c r="J77" s="87" t="s">
        <v>140</v>
      </c>
      <c r="K77" s="89" t="s">
        <v>140</v>
      </c>
    </row>
    <row r="78" spans="1:11">
      <c r="A78" s="61" t="s">
        <v>22</v>
      </c>
      <c r="B78" s="86" t="s">
        <v>586</v>
      </c>
      <c r="C78" s="61">
        <v>2005</v>
      </c>
      <c r="D78" s="70">
        <v>77</v>
      </c>
      <c r="E78" s="80">
        <v>80000</v>
      </c>
      <c r="F78" s="80">
        <f t="shared" si="2"/>
        <v>80000</v>
      </c>
      <c r="G78" s="66" t="s">
        <v>760</v>
      </c>
      <c r="H78" s="87" t="s">
        <v>587</v>
      </c>
      <c r="I78" s="87" t="s">
        <v>582</v>
      </c>
      <c r="J78" s="87" t="s">
        <v>140</v>
      </c>
      <c r="K78" s="89" t="s">
        <v>140</v>
      </c>
    </row>
    <row r="79" spans="1:11">
      <c r="A79" s="61" t="s">
        <v>25</v>
      </c>
      <c r="B79" s="86" t="s">
        <v>588</v>
      </c>
      <c r="C79" s="61">
        <v>2010</v>
      </c>
      <c r="D79" s="61" t="s">
        <v>248</v>
      </c>
      <c r="E79" s="80">
        <v>20000</v>
      </c>
      <c r="F79" s="80">
        <f t="shared" si="2"/>
        <v>20000</v>
      </c>
      <c r="G79" s="66" t="s">
        <v>760</v>
      </c>
      <c r="H79" s="87" t="s">
        <v>589</v>
      </c>
      <c r="I79" s="87" t="s">
        <v>582</v>
      </c>
      <c r="J79" s="87" t="s">
        <v>140</v>
      </c>
      <c r="K79" s="89" t="s">
        <v>140</v>
      </c>
    </row>
    <row r="80" spans="1:11" ht="25.5">
      <c r="A80" s="61" t="s">
        <v>28</v>
      </c>
      <c r="B80" s="86" t="s">
        <v>590</v>
      </c>
      <c r="C80" s="70" t="s">
        <v>591</v>
      </c>
      <c r="D80" s="61" t="s">
        <v>248</v>
      </c>
      <c r="E80" s="80">
        <v>28000</v>
      </c>
      <c r="F80" s="80">
        <f t="shared" si="2"/>
        <v>28000</v>
      </c>
      <c r="G80" s="66" t="s">
        <v>760</v>
      </c>
      <c r="H80" s="87" t="s">
        <v>589</v>
      </c>
      <c r="I80" s="87" t="s">
        <v>582</v>
      </c>
      <c r="J80" s="87" t="s">
        <v>140</v>
      </c>
      <c r="K80" s="89" t="s">
        <v>140</v>
      </c>
    </row>
    <row r="81" spans="1:11">
      <c r="A81" s="90"/>
      <c r="B81" s="90"/>
      <c r="C81" s="90"/>
      <c r="D81" s="91" t="s">
        <v>39</v>
      </c>
      <c r="E81" s="92">
        <v>5948094</v>
      </c>
      <c r="F81" s="93">
        <f>SUM(F75:F80)</f>
        <v>5948094</v>
      </c>
      <c r="G81" s="94"/>
      <c r="H81" s="95"/>
      <c r="I81" s="95"/>
      <c r="J81" s="95"/>
      <c r="K81" s="90"/>
    </row>
    <row r="82" spans="1:11">
      <c r="A82" s="90"/>
      <c r="B82" s="90"/>
      <c r="C82" s="90"/>
      <c r="D82" s="91"/>
      <c r="E82" s="94"/>
      <c r="F82" s="94"/>
      <c r="G82" s="94"/>
      <c r="H82" s="95"/>
      <c r="I82" s="95"/>
      <c r="J82" s="95"/>
      <c r="K82" s="90"/>
    </row>
    <row r="83" spans="1:11">
      <c r="A83" s="315" t="s">
        <v>639</v>
      </c>
      <c r="B83" s="315"/>
      <c r="C83" s="315"/>
      <c r="D83" s="315"/>
      <c r="E83" s="315"/>
      <c r="F83" s="315"/>
      <c r="G83" s="315"/>
      <c r="H83" s="315"/>
      <c r="I83" s="315"/>
      <c r="J83" s="315"/>
      <c r="K83" s="315"/>
    </row>
    <row r="84" spans="1:11" ht="102">
      <c r="A84" s="60" t="s">
        <v>0</v>
      </c>
      <c r="B84" s="60" t="s">
        <v>1</v>
      </c>
      <c r="C84" s="60" t="s">
        <v>2</v>
      </c>
      <c r="D84" s="60" t="s">
        <v>767</v>
      </c>
      <c r="E84" s="60" t="s">
        <v>310</v>
      </c>
      <c r="F84" s="9" t="s">
        <v>758</v>
      </c>
      <c r="G84" s="9" t="s">
        <v>759</v>
      </c>
      <c r="H84" s="60" t="s">
        <v>4</v>
      </c>
      <c r="I84" s="60" t="s">
        <v>5</v>
      </c>
      <c r="J84" s="60" t="s">
        <v>135</v>
      </c>
      <c r="K84" s="60" t="s">
        <v>7</v>
      </c>
    </row>
    <row r="85" spans="1:11" ht="51">
      <c r="A85" s="61" t="s">
        <v>8</v>
      </c>
      <c r="B85" s="69" t="s">
        <v>641</v>
      </c>
      <c r="C85" s="61" t="s">
        <v>642</v>
      </c>
      <c r="D85" s="61">
        <v>3381</v>
      </c>
      <c r="E85" s="71">
        <v>3721176.72</v>
      </c>
      <c r="F85" s="71">
        <f>D85*3500</f>
        <v>11833500</v>
      </c>
      <c r="G85" s="66" t="s">
        <v>760</v>
      </c>
      <c r="H85" s="71" t="s">
        <v>643</v>
      </c>
      <c r="I85" s="71" t="s">
        <v>644</v>
      </c>
      <c r="J85" s="87" t="s">
        <v>140</v>
      </c>
      <c r="K85" s="96" t="s">
        <v>140</v>
      </c>
    </row>
    <row r="86" spans="1:11">
      <c r="A86" s="59"/>
      <c r="B86" s="59"/>
      <c r="C86" s="59"/>
      <c r="D86" s="75" t="s">
        <v>39</v>
      </c>
      <c r="E86" s="85">
        <v>3721176.72</v>
      </c>
      <c r="F86" s="64">
        <f>F85</f>
        <v>11833500</v>
      </c>
      <c r="G86" s="77"/>
      <c r="H86" s="65"/>
      <c r="I86" s="65"/>
      <c r="J86" s="65"/>
      <c r="K86" s="59"/>
    </row>
    <row r="87" spans="1:1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1:11">
      <c r="A88" s="315" t="s">
        <v>665</v>
      </c>
      <c r="B88" s="315"/>
      <c r="C88" s="315"/>
      <c r="D88" s="315"/>
      <c r="E88" s="315"/>
      <c r="F88" s="315"/>
      <c r="G88" s="315"/>
      <c r="H88" s="315"/>
      <c r="I88" s="315"/>
      <c r="J88" s="315"/>
      <c r="K88" s="315"/>
    </row>
    <row r="89" spans="1:11" ht="102">
      <c r="A89" s="60" t="s">
        <v>0</v>
      </c>
      <c r="B89" s="60" t="s">
        <v>1</v>
      </c>
      <c r="C89" s="60" t="s">
        <v>2</v>
      </c>
      <c r="D89" s="60" t="s">
        <v>767</v>
      </c>
      <c r="E89" s="60" t="s">
        <v>3</v>
      </c>
      <c r="F89" s="9" t="s">
        <v>758</v>
      </c>
      <c r="G89" s="9" t="s">
        <v>759</v>
      </c>
      <c r="H89" s="60" t="s">
        <v>4</v>
      </c>
      <c r="I89" s="60" t="s">
        <v>5</v>
      </c>
      <c r="J89" s="61" t="s">
        <v>135</v>
      </c>
      <c r="K89" s="61" t="s">
        <v>7</v>
      </c>
    </row>
    <row r="90" spans="1:11" ht="25.5">
      <c r="A90" s="61" t="s">
        <v>8</v>
      </c>
      <c r="B90" s="86" t="s">
        <v>667</v>
      </c>
      <c r="C90" s="61">
        <v>1972</v>
      </c>
      <c r="D90" s="61">
        <v>510</v>
      </c>
      <c r="E90" s="87">
        <v>438893.92</v>
      </c>
      <c r="F90" s="87">
        <f>D90*3500</f>
        <v>1785000</v>
      </c>
      <c r="G90" s="66" t="s">
        <v>760</v>
      </c>
      <c r="H90" s="97" t="s">
        <v>668</v>
      </c>
      <c r="I90" s="87" t="s">
        <v>669</v>
      </c>
      <c r="J90" s="87" t="s">
        <v>140</v>
      </c>
      <c r="K90" s="96" t="s">
        <v>140</v>
      </c>
    </row>
    <row r="91" spans="1:11">
      <c r="A91" s="59"/>
      <c r="B91" s="59"/>
      <c r="C91" s="59"/>
      <c r="D91" s="62" t="s">
        <v>39</v>
      </c>
      <c r="E91" s="63">
        <v>438893.92</v>
      </c>
      <c r="F91" s="64">
        <f>F90</f>
        <v>1785000</v>
      </c>
      <c r="G91" s="65"/>
      <c r="H91" s="65"/>
      <c r="I91" s="65"/>
      <c r="J91" s="65"/>
      <c r="K91" s="59"/>
    </row>
    <row r="92" spans="1:1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1:11">
      <c r="A93" s="315" t="s">
        <v>692</v>
      </c>
      <c r="B93" s="315"/>
      <c r="C93" s="315"/>
      <c r="D93" s="315"/>
      <c r="E93" s="315"/>
      <c r="F93" s="315"/>
      <c r="G93" s="315"/>
      <c r="H93" s="315"/>
      <c r="I93" s="315"/>
      <c r="J93" s="315"/>
      <c r="K93" s="315"/>
    </row>
    <row r="94" spans="1:11" ht="102">
      <c r="A94" s="60" t="s">
        <v>0</v>
      </c>
      <c r="B94" s="60" t="s">
        <v>1</v>
      </c>
      <c r="C94" s="60" t="s">
        <v>2</v>
      </c>
      <c r="D94" s="60" t="s">
        <v>767</v>
      </c>
      <c r="E94" s="60" t="s">
        <v>694</v>
      </c>
      <c r="F94" s="9" t="s">
        <v>758</v>
      </c>
      <c r="G94" s="9" t="s">
        <v>759</v>
      </c>
      <c r="H94" s="60" t="s">
        <v>4</v>
      </c>
      <c r="I94" s="60" t="s">
        <v>5</v>
      </c>
      <c r="J94" s="60" t="s">
        <v>135</v>
      </c>
      <c r="K94" s="60" t="s">
        <v>7</v>
      </c>
    </row>
    <row r="95" spans="1:11" ht="51">
      <c r="A95" s="61" t="s">
        <v>8</v>
      </c>
      <c r="B95" s="86" t="s">
        <v>695</v>
      </c>
      <c r="C95" s="61">
        <v>1980</v>
      </c>
      <c r="D95" s="61">
        <v>1966</v>
      </c>
      <c r="E95" s="80">
        <v>3316453.82</v>
      </c>
      <c r="F95" s="80">
        <f>D95*3500</f>
        <v>6881000</v>
      </c>
      <c r="G95" s="66" t="s">
        <v>760</v>
      </c>
      <c r="H95" s="87" t="s">
        <v>696</v>
      </c>
      <c r="I95" s="87" t="s">
        <v>697</v>
      </c>
      <c r="J95" s="87" t="s">
        <v>13</v>
      </c>
      <c r="K95" s="96" t="s">
        <v>13</v>
      </c>
    </row>
    <row r="96" spans="1:11" ht="51">
      <c r="A96" s="61" t="s">
        <v>14</v>
      </c>
      <c r="B96" s="86" t="s">
        <v>698</v>
      </c>
      <c r="C96" s="61">
        <v>1978</v>
      </c>
      <c r="D96" s="61">
        <v>1337</v>
      </c>
      <c r="E96" s="80">
        <v>456688.5</v>
      </c>
      <c r="F96" s="80">
        <f>D96*3000</f>
        <v>4011000</v>
      </c>
      <c r="G96" s="66" t="s">
        <v>760</v>
      </c>
      <c r="H96" s="87" t="s">
        <v>699</v>
      </c>
      <c r="I96" s="87" t="s">
        <v>700</v>
      </c>
      <c r="J96" s="87" t="s">
        <v>13</v>
      </c>
      <c r="K96" s="61" t="s">
        <v>13</v>
      </c>
    </row>
    <row r="97" spans="1:11" ht="25.5">
      <c r="A97" s="61" t="s">
        <v>17</v>
      </c>
      <c r="B97" s="86" t="s">
        <v>701</v>
      </c>
      <c r="C97" s="61">
        <v>2018</v>
      </c>
      <c r="D97" s="61"/>
      <c r="E97" s="80">
        <v>7995.62</v>
      </c>
      <c r="F97" s="80">
        <f>E97</f>
        <v>7995.62</v>
      </c>
      <c r="G97" s="66" t="s">
        <v>761</v>
      </c>
      <c r="H97" s="87" t="s">
        <v>702</v>
      </c>
      <c r="I97" s="87"/>
      <c r="J97" s="89"/>
      <c r="K97" s="89"/>
    </row>
    <row r="98" spans="1:11">
      <c r="A98" s="90"/>
      <c r="B98" s="90"/>
      <c r="C98" s="90"/>
      <c r="D98" s="91" t="s">
        <v>39</v>
      </c>
      <c r="E98" s="92">
        <v>3781137.94</v>
      </c>
      <c r="F98" s="93">
        <f>SUM(F95:F97)</f>
        <v>10899995.619999999</v>
      </c>
      <c r="G98" s="94"/>
      <c r="H98" s="95"/>
      <c r="I98" s="95"/>
      <c r="J98" s="95"/>
      <c r="K98" s="90"/>
    </row>
    <row r="100" spans="1:11">
      <c r="E100" s="101" t="s">
        <v>777</v>
      </c>
      <c r="F100" s="282">
        <f>SUM(F98+F91+F86+F81+F71+F65+F55+F44+F35+F29+F21+F11)</f>
        <v>117745469.66</v>
      </c>
    </row>
  </sheetData>
  <mergeCells count="13">
    <mergeCell ref="A46:K46"/>
    <mergeCell ref="A13:K13"/>
    <mergeCell ref="A14:K14"/>
    <mergeCell ref="A2:K2"/>
    <mergeCell ref="A23:K23"/>
    <mergeCell ref="A32:K32"/>
    <mergeCell ref="A36:K36"/>
    <mergeCell ref="A57:K57"/>
    <mergeCell ref="A67:K67"/>
    <mergeCell ref="A73:K73"/>
    <mergeCell ref="A88:K88"/>
    <mergeCell ref="A93:K93"/>
    <mergeCell ref="A83:K8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opLeftCell="A4" workbookViewId="0">
      <selection activeCell="A15" sqref="A15"/>
    </sheetView>
  </sheetViews>
  <sheetFormatPr defaultRowHeight="15"/>
  <cols>
    <col min="1" max="1" width="48.42578125" customWidth="1"/>
    <col min="2" max="2" width="73" customWidth="1"/>
    <col min="4" max="4" width="13.42578125" bestFit="1" customWidth="1"/>
  </cols>
  <sheetData>
    <row r="2" spans="1:4">
      <c r="A2" s="105" t="s">
        <v>772</v>
      </c>
      <c r="B2" s="106" t="s">
        <v>757</v>
      </c>
    </row>
    <row r="3" spans="1:4">
      <c r="A3" s="1" t="s">
        <v>770</v>
      </c>
      <c r="B3" s="108">
        <f>SUM('2 - wykaz budynków i budowli'!F11+'2 - wykaz budynków i budowli'!F21+'2 - wykaz budynków i budowli'!F29+'2 - wykaz budynków i budowli'!F35+'2 - wykaz budynków i budowli'!F44+'2 - wykaz budynków i budowli'!F55+'2 - wykaz budynków i budowli'!F65+'2 - wykaz budynków i budowli'!F71+'2 - wykaz budynków i budowli'!F81+'2 - wykaz budynków i budowli'!F86+'2 - wykaz budynków i budowli'!F91+'2 - wykaz budynków i budowli'!F98)</f>
        <v>117745469.66000001</v>
      </c>
      <c r="D3" s="109"/>
    </row>
    <row r="4" spans="1:4">
      <c r="A4" s="1" t="s">
        <v>771</v>
      </c>
      <c r="B4" s="108">
        <f>B8+B12+B17+B21+B27+B31+B35+B39+B43+B47+B51+B55</f>
        <v>8029316.3500000006</v>
      </c>
      <c r="D4" s="109"/>
    </row>
    <row r="6" spans="1:4">
      <c r="A6" s="318" t="s">
        <v>40</v>
      </c>
      <c r="B6" s="318"/>
    </row>
    <row r="7" spans="1:4" ht="51">
      <c r="A7" s="103" t="s">
        <v>773</v>
      </c>
      <c r="B7" s="30">
        <v>1616793.12</v>
      </c>
    </row>
    <row r="8" spans="1:4">
      <c r="A8" s="19" t="s">
        <v>39</v>
      </c>
      <c r="B8" s="107">
        <f>B7</f>
        <v>1616793.12</v>
      </c>
    </row>
    <row r="9" spans="1:4">
      <c r="A9" s="19"/>
      <c r="B9" s="19"/>
    </row>
    <row r="10" spans="1:4">
      <c r="A10" s="318" t="s">
        <v>133</v>
      </c>
      <c r="B10" s="318"/>
    </row>
    <row r="11" spans="1:4" ht="64.5" customHeight="1">
      <c r="A11" s="103" t="s">
        <v>773</v>
      </c>
      <c r="B11" s="2">
        <f>579379.25+101208.57</f>
        <v>680587.82000000007</v>
      </c>
      <c r="C11" s="3"/>
    </row>
    <row r="12" spans="1:4">
      <c r="A12" s="13" t="s">
        <v>39</v>
      </c>
      <c r="B12" s="102">
        <f>SUM(B11:B11)</f>
        <v>680587.82000000007</v>
      </c>
    </row>
    <row r="13" spans="1:4">
      <c r="A13" s="19"/>
      <c r="B13" s="19"/>
    </row>
    <row r="14" spans="1:4">
      <c r="A14" s="318" t="s">
        <v>784</v>
      </c>
      <c r="B14" s="318"/>
    </row>
    <row r="15" spans="1:4" ht="65.25" customHeight="1">
      <c r="A15" s="103" t="s">
        <v>773</v>
      </c>
      <c r="B15" s="2">
        <f>219225.02+35851.38</f>
        <v>255076.4</v>
      </c>
    </row>
    <row r="16" spans="1:4" ht="102">
      <c r="A16" s="104" t="s">
        <v>774</v>
      </c>
      <c r="B16" s="20">
        <v>22596.98</v>
      </c>
    </row>
    <row r="17" spans="1:10">
      <c r="A17" s="14" t="s">
        <v>39</v>
      </c>
      <c r="B17" s="17">
        <v>277673.38</v>
      </c>
    </row>
    <row r="18" spans="1:10">
      <c r="A18" s="19"/>
      <c r="B18" s="19"/>
    </row>
    <row r="19" spans="1:10">
      <c r="A19" s="318" t="s">
        <v>358</v>
      </c>
      <c r="B19" s="318"/>
    </row>
    <row r="20" spans="1:10" ht="58.5" customHeight="1">
      <c r="A20" s="103" t="s">
        <v>773</v>
      </c>
      <c r="B20" s="2">
        <v>821850.89</v>
      </c>
    </row>
    <row r="21" spans="1:10">
      <c r="A21" s="14" t="s">
        <v>39</v>
      </c>
      <c r="B21" s="17">
        <f>B20</f>
        <v>821850.89</v>
      </c>
    </row>
    <row r="22" spans="1:10">
      <c r="A22" s="21" t="s">
        <v>130</v>
      </c>
      <c r="B22" s="13"/>
      <c r="C22" s="8"/>
      <c r="D22" s="8"/>
      <c r="E22" s="8"/>
      <c r="F22" s="8"/>
      <c r="G22" s="8"/>
      <c r="H22" s="8"/>
      <c r="I22" s="8"/>
      <c r="J22" s="8"/>
    </row>
    <row r="23" spans="1:10">
      <c r="A23" s="13" t="s">
        <v>132</v>
      </c>
      <c r="B23" s="19"/>
    </row>
    <row r="24" spans="1:10">
      <c r="A24" s="19"/>
      <c r="B24" s="19"/>
    </row>
    <row r="25" spans="1:10">
      <c r="A25" s="318" t="s">
        <v>419</v>
      </c>
      <c r="B25" s="318"/>
    </row>
    <row r="26" spans="1:10" ht="51">
      <c r="A26" s="103" t="s">
        <v>773</v>
      </c>
      <c r="B26" s="2">
        <v>987941.6</v>
      </c>
    </row>
    <row r="27" spans="1:10">
      <c r="A27" s="14" t="s">
        <v>39</v>
      </c>
      <c r="B27" s="17">
        <f>B26</f>
        <v>987941.6</v>
      </c>
    </row>
    <row r="28" spans="1:10">
      <c r="A28" s="19"/>
      <c r="B28" s="19"/>
    </row>
    <row r="29" spans="1:10">
      <c r="A29" s="320" t="s">
        <v>448</v>
      </c>
      <c r="B29" s="320"/>
    </row>
    <row r="30" spans="1:10" ht="51">
      <c r="A30" s="103" t="s">
        <v>773</v>
      </c>
      <c r="B30" s="18">
        <v>1732836.56</v>
      </c>
    </row>
    <row r="31" spans="1:10">
      <c r="A31" s="23" t="s">
        <v>39</v>
      </c>
      <c r="B31" s="24">
        <f>B30</f>
        <v>1732836.56</v>
      </c>
    </row>
    <row r="32" spans="1:10">
      <c r="A32" s="19"/>
      <c r="B32" s="19"/>
    </row>
    <row r="33" spans="1:2">
      <c r="A33" s="318" t="s">
        <v>524</v>
      </c>
      <c r="B33" s="318"/>
    </row>
    <row r="34" spans="1:2" ht="51">
      <c r="A34" s="103" t="s">
        <v>773</v>
      </c>
      <c r="B34" s="25">
        <v>256918.46</v>
      </c>
    </row>
    <row r="35" spans="1:2">
      <c r="A35" s="23" t="s">
        <v>39</v>
      </c>
      <c r="B35" s="26">
        <f>B34</f>
        <v>256918.46</v>
      </c>
    </row>
    <row r="36" spans="1:2">
      <c r="A36" s="19"/>
      <c r="B36" s="19"/>
    </row>
    <row r="37" spans="1:2" ht="23.25" customHeight="1">
      <c r="A37" s="318" t="s">
        <v>574</v>
      </c>
      <c r="B37" s="318"/>
    </row>
    <row r="38" spans="1:2" ht="51">
      <c r="A38" s="103" t="s">
        <v>773</v>
      </c>
      <c r="B38" s="22">
        <v>291581</v>
      </c>
    </row>
    <row r="39" spans="1:2">
      <c r="A39" s="23" t="s">
        <v>39</v>
      </c>
      <c r="B39" s="27">
        <v>291581</v>
      </c>
    </row>
    <row r="40" spans="1:2">
      <c r="A40" s="19"/>
      <c r="B40" s="19"/>
    </row>
    <row r="41" spans="1:2">
      <c r="A41" s="318" t="s">
        <v>622</v>
      </c>
      <c r="B41" s="318"/>
    </row>
    <row r="42" spans="1:2" ht="51">
      <c r="A42" s="103" t="s">
        <v>773</v>
      </c>
      <c r="B42" s="22">
        <v>325286.19</v>
      </c>
    </row>
    <row r="43" spans="1:2">
      <c r="A43" s="23" t="s">
        <v>39</v>
      </c>
      <c r="B43" s="27">
        <v>325286.19</v>
      </c>
    </row>
    <row r="44" spans="1:2">
      <c r="A44" s="19"/>
      <c r="B44" s="19"/>
    </row>
    <row r="45" spans="1:2">
      <c r="A45" s="318" t="s">
        <v>639</v>
      </c>
      <c r="B45" s="318"/>
    </row>
    <row r="46" spans="1:2" ht="51">
      <c r="A46" s="103" t="s">
        <v>773</v>
      </c>
      <c r="B46" s="28">
        <v>313377.77</v>
      </c>
    </row>
    <row r="47" spans="1:2">
      <c r="A47" s="23" t="s">
        <v>39</v>
      </c>
      <c r="B47" s="29">
        <v>313377.77</v>
      </c>
    </row>
    <row r="48" spans="1:2">
      <c r="A48" s="19"/>
      <c r="B48" s="19"/>
    </row>
    <row r="49" spans="1:2">
      <c r="A49" s="318" t="s">
        <v>665</v>
      </c>
      <c r="B49" s="318"/>
    </row>
    <row r="50" spans="1:2" ht="66.75" customHeight="1">
      <c r="A50" s="103" t="s">
        <v>773</v>
      </c>
      <c r="B50" s="18">
        <v>651282.18999999994</v>
      </c>
    </row>
    <row r="51" spans="1:2">
      <c r="A51" s="15" t="s">
        <v>39</v>
      </c>
      <c r="B51" s="16">
        <v>651282.18999999994</v>
      </c>
    </row>
    <row r="52" spans="1:2">
      <c r="A52" s="19"/>
      <c r="B52" s="19"/>
    </row>
    <row r="53" spans="1:2">
      <c r="A53" s="319" t="s">
        <v>692</v>
      </c>
      <c r="B53" s="319"/>
    </row>
    <row r="54" spans="1:2" ht="51">
      <c r="A54" s="103" t="s">
        <v>773</v>
      </c>
      <c r="B54" s="22">
        <v>73187.37</v>
      </c>
    </row>
    <row r="55" spans="1:2">
      <c r="A55" s="23" t="s">
        <v>39</v>
      </c>
      <c r="B55" s="27">
        <v>73187.37</v>
      </c>
    </row>
  </sheetData>
  <mergeCells count="12">
    <mergeCell ref="A19:B19"/>
    <mergeCell ref="A25:B25"/>
    <mergeCell ref="A29:B29"/>
    <mergeCell ref="A6:B6"/>
    <mergeCell ref="A10:B10"/>
    <mergeCell ref="A14:B14"/>
    <mergeCell ref="A49:B49"/>
    <mergeCell ref="A53:B53"/>
    <mergeCell ref="A33:B33"/>
    <mergeCell ref="A37:B37"/>
    <mergeCell ref="A41:B41"/>
    <mergeCell ref="A45:B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6"/>
  <sheetViews>
    <sheetView topLeftCell="A145" workbookViewId="0">
      <selection activeCell="A151" sqref="A151:B151"/>
    </sheetView>
  </sheetViews>
  <sheetFormatPr defaultRowHeight="15"/>
  <cols>
    <col min="2" max="2" width="76.7109375" customWidth="1"/>
    <col min="3" max="3" width="25.7109375" customWidth="1"/>
    <col min="4" max="4" width="17.85546875" customWidth="1"/>
    <col min="5" max="5" width="14.85546875" customWidth="1"/>
    <col min="6" max="6" width="9.85546875" bestFit="1" customWidth="1"/>
  </cols>
  <sheetData>
    <row r="2" spans="1:6">
      <c r="A2" s="127" t="s">
        <v>41</v>
      </c>
      <c r="B2" s="105" t="s">
        <v>772</v>
      </c>
      <c r="C2" s="106" t="s">
        <v>757</v>
      </c>
    </row>
    <row r="3" spans="1:6">
      <c r="A3" s="1">
        <v>1</v>
      </c>
      <c r="B3" s="1" t="s">
        <v>778</v>
      </c>
      <c r="C3" s="108">
        <f>SUM(D68+D143+D170+D203+D248+E295+D320+D366+D396+D428+D451+D492+D512)</f>
        <v>1711413.0300000003</v>
      </c>
      <c r="F3" s="109"/>
    </row>
    <row r="4" spans="1:6">
      <c r="A4" s="1">
        <v>2</v>
      </c>
      <c r="B4" s="1" t="s">
        <v>779</v>
      </c>
      <c r="C4" s="108">
        <f>SUM(D126+D148+D178+D236+D261+E308+D333+D387+D407+D435+D459+D501+D522)</f>
        <v>1203061.69</v>
      </c>
      <c r="F4" s="109"/>
    </row>
    <row r="5" spans="1:6">
      <c r="A5" s="283"/>
      <c r="B5" s="283"/>
      <c r="C5" s="283"/>
    </row>
    <row r="6" spans="1:6">
      <c r="A6" s="321" t="s">
        <v>40</v>
      </c>
      <c r="B6" s="321"/>
      <c r="C6" s="321"/>
      <c r="D6" s="321"/>
      <c r="E6" s="35"/>
    </row>
    <row r="7" spans="1:6">
      <c r="A7" s="325" t="s">
        <v>151</v>
      </c>
      <c r="B7" s="325"/>
      <c r="C7" s="126"/>
      <c r="D7" s="126"/>
      <c r="E7" s="35"/>
    </row>
    <row r="8" spans="1:6">
      <c r="A8" s="126"/>
      <c r="B8" s="126"/>
      <c r="C8" s="126"/>
      <c r="D8" s="126"/>
      <c r="E8" s="35"/>
    </row>
    <row r="9" spans="1:6" ht="57">
      <c r="A9" s="127" t="s">
        <v>41</v>
      </c>
      <c r="B9" s="127" t="s">
        <v>42</v>
      </c>
      <c r="C9" s="127" t="s">
        <v>43</v>
      </c>
      <c r="D9" s="127" t="s">
        <v>44</v>
      </c>
      <c r="E9" s="35"/>
    </row>
    <row r="10" spans="1:6" ht="30">
      <c r="A10" s="110" t="s">
        <v>8</v>
      </c>
      <c r="B10" s="111" t="s">
        <v>152</v>
      </c>
      <c r="C10" s="110">
        <v>2017</v>
      </c>
      <c r="D10" s="128">
        <v>4930</v>
      </c>
      <c r="E10" s="35"/>
    </row>
    <row r="11" spans="1:6" ht="30">
      <c r="A11" s="110" t="s">
        <v>14</v>
      </c>
      <c r="B11" s="111" t="s">
        <v>153</v>
      </c>
      <c r="C11" s="110">
        <v>2017</v>
      </c>
      <c r="D11" s="128">
        <v>4930</v>
      </c>
      <c r="E11" s="35"/>
    </row>
    <row r="12" spans="1:6" ht="30">
      <c r="A12" s="110" t="s">
        <v>17</v>
      </c>
      <c r="B12" s="111" t="s">
        <v>154</v>
      </c>
      <c r="C12" s="110">
        <v>2017</v>
      </c>
      <c r="D12" s="128">
        <v>4930</v>
      </c>
      <c r="E12" s="35"/>
    </row>
    <row r="13" spans="1:6" ht="30">
      <c r="A13" s="110" t="s">
        <v>22</v>
      </c>
      <c r="B13" s="111" t="s">
        <v>154</v>
      </c>
      <c r="C13" s="110">
        <v>2017</v>
      </c>
      <c r="D13" s="128">
        <v>4930</v>
      </c>
      <c r="E13" s="35"/>
    </row>
    <row r="14" spans="1:6" ht="30">
      <c r="A14" s="110" t="s">
        <v>25</v>
      </c>
      <c r="B14" s="111" t="s">
        <v>154</v>
      </c>
      <c r="C14" s="110">
        <v>2017</v>
      </c>
      <c r="D14" s="128">
        <v>4930</v>
      </c>
      <c r="E14" s="35"/>
    </row>
    <row r="15" spans="1:6" ht="30">
      <c r="A15" s="110" t="s">
        <v>28</v>
      </c>
      <c r="B15" s="111" t="s">
        <v>155</v>
      </c>
      <c r="C15" s="110">
        <v>2017</v>
      </c>
      <c r="D15" s="128">
        <v>4930</v>
      </c>
      <c r="E15" s="35"/>
    </row>
    <row r="16" spans="1:6">
      <c r="A16" s="110" t="s">
        <v>32</v>
      </c>
      <c r="B16" s="111" t="s">
        <v>156</v>
      </c>
      <c r="C16" s="110">
        <v>2017</v>
      </c>
      <c r="D16" s="128">
        <v>16026.9</v>
      </c>
      <c r="E16" s="35"/>
    </row>
    <row r="17" spans="1:5">
      <c r="A17" s="110" t="s">
        <v>52</v>
      </c>
      <c r="B17" s="111" t="s">
        <v>157</v>
      </c>
      <c r="C17" s="110">
        <v>2020</v>
      </c>
      <c r="D17" s="128">
        <v>10947</v>
      </c>
      <c r="E17" s="35"/>
    </row>
    <row r="18" spans="1:5">
      <c r="A18" s="110" t="s">
        <v>54</v>
      </c>
      <c r="B18" s="111" t="s">
        <v>158</v>
      </c>
      <c r="C18" s="110">
        <v>2020</v>
      </c>
      <c r="D18" s="128">
        <v>41536.120000000003</v>
      </c>
      <c r="E18" s="35"/>
    </row>
    <row r="19" spans="1:5" ht="30">
      <c r="A19" s="110" t="s">
        <v>55</v>
      </c>
      <c r="B19" s="111" t="s">
        <v>159</v>
      </c>
      <c r="C19" s="110">
        <v>2017</v>
      </c>
      <c r="D19" s="128">
        <v>4250</v>
      </c>
      <c r="E19" s="35"/>
    </row>
    <row r="20" spans="1:5">
      <c r="A20" s="110" t="s">
        <v>56</v>
      </c>
      <c r="B20" s="111" t="s">
        <v>160</v>
      </c>
      <c r="C20" s="110">
        <v>2018</v>
      </c>
      <c r="D20" s="128">
        <v>4990.1099999999997</v>
      </c>
      <c r="E20" s="35"/>
    </row>
    <row r="21" spans="1:5">
      <c r="A21" s="110" t="s">
        <v>57</v>
      </c>
      <c r="B21" s="111" t="s">
        <v>161</v>
      </c>
      <c r="C21" s="110">
        <v>2018</v>
      </c>
      <c r="D21" s="128">
        <v>1400</v>
      </c>
      <c r="E21" s="35"/>
    </row>
    <row r="22" spans="1:5">
      <c r="A22" s="110" t="s">
        <v>58</v>
      </c>
      <c r="B22" s="111" t="s">
        <v>162</v>
      </c>
      <c r="C22" s="110">
        <v>2018</v>
      </c>
      <c r="D22" s="128">
        <v>1400</v>
      </c>
      <c r="E22" s="35"/>
    </row>
    <row r="23" spans="1:5">
      <c r="A23" s="110" t="s">
        <v>59</v>
      </c>
      <c r="B23" s="111" t="s">
        <v>163</v>
      </c>
      <c r="C23" s="110">
        <v>2018</v>
      </c>
      <c r="D23" s="128">
        <v>5200</v>
      </c>
      <c r="E23" s="35"/>
    </row>
    <row r="24" spans="1:5">
      <c r="A24" s="110" t="s">
        <v>60</v>
      </c>
      <c r="B24" s="111" t="s">
        <v>164</v>
      </c>
      <c r="C24" s="110">
        <v>2018</v>
      </c>
      <c r="D24" s="128">
        <v>1535.04</v>
      </c>
      <c r="E24" s="35"/>
    </row>
    <row r="25" spans="1:5">
      <c r="A25" s="110" t="s">
        <v>61</v>
      </c>
      <c r="B25" s="111" t="s">
        <v>165</v>
      </c>
      <c r="C25" s="110">
        <v>2019</v>
      </c>
      <c r="D25" s="128">
        <v>1550</v>
      </c>
      <c r="E25" s="35"/>
    </row>
    <row r="26" spans="1:5">
      <c r="A26" s="110" t="s">
        <v>62</v>
      </c>
      <c r="B26" s="111" t="s">
        <v>166</v>
      </c>
      <c r="C26" s="110">
        <v>2019</v>
      </c>
      <c r="D26" s="128">
        <v>1199</v>
      </c>
      <c r="E26" s="35"/>
    </row>
    <row r="27" spans="1:5" ht="30">
      <c r="A27" s="110" t="s">
        <v>63</v>
      </c>
      <c r="B27" s="111" t="s">
        <v>167</v>
      </c>
      <c r="C27" s="110">
        <v>2019</v>
      </c>
      <c r="D27" s="128">
        <v>4129.99</v>
      </c>
      <c r="E27" s="35"/>
    </row>
    <row r="28" spans="1:5" ht="30">
      <c r="A28" s="110" t="s">
        <v>64</v>
      </c>
      <c r="B28" s="111" t="s">
        <v>168</v>
      </c>
      <c r="C28" s="110">
        <v>2019</v>
      </c>
      <c r="D28" s="128">
        <v>4130</v>
      </c>
      <c r="E28" s="35"/>
    </row>
    <row r="29" spans="1:5" ht="30">
      <c r="A29" s="110" t="s">
        <v>65</v>
      </c>
      <c r="B29" s="111" t="s">
        <v>168</v>
      </c>
      <c r="C29" s="110">
        <v>2019</v>
      </c>
      <c r="D29" s="128">
        <v>4129.99</v>
      </c>
      <c r="E29" s="35"/>
    </row>
    <row r="30" spans="1:5" ht="30">
      <c r="A30" s="110" t="s">
        <v>66</v>
      </c>
      <c r="B30" s="111" t="s">
        <v>169</v>
      </c>
      <c r="C30" s="110">
        <v>2019</v>
      </c>
      <c r="D30" s="128">
        <v>4129.99</v>
      </c>
      <c r="E30" s="35"/>
    </row>
    <row r="31" spans="1:5" ht="30">
      <c r="A31" s="110" t="s">
        <v>67</v>
      </c>
      <c r="B31" s="111" t="s">
        <v>170</v>
      </c>
      <c r="C31" s="110">
        <v>2019</v>
      </c>
      <c r="D31" s="128">
        <v>4130.01</v>
      </c>
      <c r="E31" s="35"/>
    </row>
    <row r="32" spans="1:5" ht="30">
      <c r="A32" s="110" t="s">
        <v>68</v>
      </c>
      <c r="B32" s="111" t="s">
        <v>171</v>
      </c>
      <c r="C32" s="110">
        <v>2019</v>
      </c>
      <c r="D32" s="128">
        <v>4130.01</v>
      </c>
      <c r="E32" s="35"/>
    </row>
    <row r="33" spans="1:5" ht="30">
      <c r="A33" s="110" t="s">
        <v>69</v>
      </c>
      <c r="B33" s="111" t="s">
        <v>172</v>
      </c>
      <c r="C33" s="110">
        <v>2019</v>
      </c>
      <c r="D33" s="128">
        <v>4130.01</v>
      </c>
      <c r="E33" s="35"/>
    </row>
    <row r="34" spans="1:5" ht="30">
      <c r="A34" s="110" t="s">
        <v>71</v>
      </c>
      <c r="B34" s="111" t="s">
        <v>173</v>
      </c>
      <c r="C34" s="110">
        <v>2019</v>
      </c>
      <c r="D34" s="128">
        <v>4400</v>
      </c>
      <c r="E34" s="35"/>
    </row>
    <row r="35" spans="1:5" ht="30">
      <c r="A35" s="110" t="s">
        <v>72</v>
      </c>
      <c r="B35" s="111" t="s">
        <v>174</v>
      </c>
      <c r="C35" s="110">
        <v>2019</v>
      </c>
      <c r="D35" s="128">
        <v>4400</v>
      </c>
      <c r="E35" s="35"/>
    </row>
    <row r="36" spans="1:5">
      <c r="A36" s="110" t="s">
        <v>73</v>
      </c>
      <c r="B36" s="111" t="s">
        <v>175</v>
      </c>
      <c r="C36" s="110">
        <v>2018</v>
      </c>
      <c r="D36" s="128">
        <v>2450</v>
      </c>
      <c r="E36" s="35"/>
    </row>
    <row r="37" spans="1:5" ht="30">
      <c r="A37" s="110" t="s">
        <v>75</v>
      </c>
      <c r="B37" s="111" t="s">
        <v>176</v>
      </c>
      <c r="C37" s="110">
        <v>2018</v>
      </c>
      <c r="D37" s="128">
        <v>3495</v>
      </c>
      <c r="E37" s="35"/>
    </row>
    <row r="38" spans="1:5">
      <c r="A38" s="110" t="s">
        <v>77</v>
      </c>
      <c r="B38" s="111" t="s">
        <v>177</v>
      </c>
      <c r="C38" s="110">
        <v>2017</v>
      </c>
      <c r="D38" s="128">
        <v>3400</v>
      </c>
      <c r="E38" s="35"/>
    </row>
    <row r="39" spans="1:5">
      <c r="A39" s="110" t="s">
        <v>78</v>
      </c>
      <c r="B39" s="111" t="s">
        <v>178</v>
      </c>
      <c r="C39" s="110">
        <v>2017</v>
      </c>
      <c r="D39" s="128">
        <v>2000</v>
      </c>
      <c r="E39" s="35"/>
    </row>
    <row r="40" spans="1:5" ht="30">
      <c r="A40" s="110" t="s">
        <v>80</v>
      </c>
      <c r="B40" s="111" t="s">
        <v>179</v>
      </c>
      <c r="C40" s="110">
        <v>2017</v>
      </c>
      <c r="D40" s="128">
        <v>4485</v>
      </c>
      <c r="E40" s="35"/>
    </row>
    <row r="41" spans="1:5">
      <c r="A41" s="110" t="s">
        <v>81</v>
      </c>
      <c r="B41" s="111" t="s">
        <v>180</v>
      </c>
      <c r="C41" s="110">
        <v>2017</v>
      </c>
      <c r="D41" s="128">
        <v>2050</v>
      </c>
      <c r="E41" s="35"/>
    </row>
    <row r="42" spans="1:5">
      <c r="A42" s="110" t="s">
        <v>83</v>
      </c>
      <c r="B42" s="111" t="s">
        <v>181</v>
      </c>
      <c r="C42" s="110">
        <v>2017</v>
      </c>
      <c r="D42" s="128">
        <v>2029</v>
      </c>
      <c r="E42" s="35"/>
    </row>
    <row r="43" spans="1:5">
      <c r="A43" s="110" t="s">
        <v>85</v>
      </c>
      <c r="B43" s="111" t="s">
        <v>182</v>
      </c>
      <c r="C43" s="110">
        <v>2017</v>
      </c>
      <c r="D43" s="128">
        <v>1960</v>
      </c>
      <c r="E43" s="35"/>
    </row>
    <row r="44" spans="1:5">
      <c r="A44" s="110" t="s">
        <v>87</v>
      </c>
      <c r="B44" s="111" t="s">
        <v>183</v>
      </c>
      <c r="C44" s="110">
        <v>2017</v>
      </c>
      <c r="D44" s="128">
        <v>2900</v>
      </c>
      <c r="E44" s="35"/>
    </row>
    <row r="45" spans="1:5">
      <c r="A45" s="110" t="s">
        <v>89</v>
      </c>
      <c r="B45" s="111" t="s">
        <v>184</v>
      </c>
      <c r="C45" s="110">
        <v>2017</v>
      </c>
      <c r="D45" s="128">
        <v>2290</v>
      </c>
      <c r="E45" s="35"/>
    </row>
    <row r="46" spans="1:5">
      <c r="A46" s="110" t="s">
        <v>90</v>
      </c>
      <c r="B46" s="111" t="s">
        <v>185</v>
      </c>
      <c r="C46" s="110">
        <v>2019</v>
      </c>
      <c r="D46" s="128">
        <v>1650</v>
      </c>
      <c r="E46" s="35"/>
    </row>
    <row r="47" spans="1:5">
      <c r="A47" s="110" t="s">
        <v>91</v>
      </c>
      <c r="B47" s="111" t="s">
        <v>186</v>
      </c>
      <c r="C47" s="110">
        <v>2019</v>
      </c>
      <c r="D47" s="128">
        <v>2900</v>
      </c>
      <c r="E47" s="35"/>
    </row>
    <row r="48" spans="1:5">
      <c r="A48" s="110" t="s">
        <v>92</v>
      </c>
      <c r="B48" s="111" t="s">
        <v>187</v>
      </c>
      <c r="C48" s="110">
        <v>2020</v>
      </c>
      <c r="D48" s="128">
        <v>3500</v>
      </c>
      <c r="E48" s="35"/>
    </row>
    <row r="49" spans="1:5">
      <c r="A49" s="110" t="s">
        <v>93</v>
      </c>
      <c r="B49" s="111" t="s">
        <v>188</v>
      </c>
      <c r="C49" s="110">
        <v>2020</v>
      </c>
      <c r="D49" s="128">
        <v>3000</v>
      </c>
      <c r="E49" s="35"/>
    </row>
    <row r="50" spans="1:5">
      <c r="A50" s="110" t="s">
        <v>94</v>
      </c>
      <c r="B50" s="111" t="s">
        <v>189</v>
      </c>
      <c r="C50" s="110">
        <v>2020</v>
      </c>
      <c r="D50" s="128">
        <v>2200</v>
      </c>
      <c r="E50" s="35"/>
    </row>
    <row r="51" spans="1:5" ht="30">
      <c r="A51" s="110" t="s">
        <v>95</v>
      </c>
      <c r="B51" s="111" t="s">
        <v>190</v>
      </c>
      <c r="C51" s="110">
        <v>2020</v>
      </c>
      <c r="D51" s="128">
        <v>4980</v>
      </c>
      <c r="E51" s="35"/>
    </row>
    <row r="52" spans="1:5" ht="30">
      <c r="A52" s="110" t="s">
        <v>96</v>
      </c>
      <c r="B52" s="111" t="s">
        <v>191</v>
      </c>
      <c r="C52" s="110">
        <v>2020</v>
      </c>
      <c r="D52" s="128">
        <v>4980</v>
      </c>
      <c r="E52" s="35"/>
    </row>
    <row r="53" spans="1:5" ht="30">
      <c r="A53" s="110" t="s">
        <v>97</v>
      </c>
      <c r="B53" s="111" t="s">
        <v>192</v>
      </c>
      <c r="C53" s="110">
        <v>2020</v>
      </c>
      <c r="D53" s="128">
        <v>4980</v>
      </c>
      <c r="E53" s="35"/>
    </row>
    <row r="54" spans="1:5" ht="30">
      <c r="A54" s="110" t="s">
        <v>98</v>
      </c>
      <c r="B54" s="111" t="s">
        <v>193</v>
      </c>
      <c r="C54" s="110">
        <v>2020</v>
      </c>
      <c r="D54" s="128">
        <v>4950</v>
      </c>
      <c r="E54" s="35"/>
    </row>
    <row r="55" spans="1:5">
      <c r="A55" s="110" t="s">
        <v>99</v>
      </c>
      <c r="B55" s="111" t="s">
        <v>194</v>
      </c>
      <c r="C55" s="110">
        <v>2021</v>
      </c>
      <c r="D55" s="128">
        <v>3000</v>
      </c>
      <c r="E55" s="35"/>
    </row>
    <row r="56" spans="1:5">
      <c r="A56" s="110" t="s">
        <v>100</v>
      </c>
      <c r="B56" s="111" t="s">
        <v>195</v>
      </c>
      <c r="C56" s="110">
        <v>2021</v>
      </c>
      <c r="D56" s="128">
        <v>1801.95</v>
      </c>
      <c r="E56" s="35"/>
    </row>
    <row r="57" spans="1:5">
      <c r="A57" s="110" t="s">
        <v>101</v>
      </c>
      <c r="B57" s="111" t="s">
        <v>195</v>
      </c>
      <c r="C57" s="110">
        <v>2021</v>
      </c>
      <c r="D57" s="128">
        <v>1801.95</v>
      </c>
      <c r="E57" s="35"/>
    </row>
    <row r="58" spans="1:5">
      <c r="A58" s="110" t="s">
        <v>102</v>
      </c>
      <c r="B58" s="111" t="s">
        <v>195</v>
      </c>
      <c r="C58" s="110">
        <v>2021</v>
      </c>
      <c r="D58" s="128">
        <v>1801.95</v>
      </c>
      <c r="E58" s="35"/>
    </row>
    <row r="59" spans="1:5">
      <c r="A59" s="110" t="s">
        <v>103</v>
      </c>
      <c r="B59" s="111" t="s">
        <v>195</v>
      </c>
      <c r="C59" s="110">
        <v>2021</v>
      </c>
      <c r="D59" s="128">
        <v>1801.95</v>
      </c>
      <c r="E59" s="35"/>
    </row>
    <row r="60" spans="1:5">
      <c r="A60" s="110" t="s">
        <v>104</v>
      </c>
      <c r="B60" s="111" t="s">
        <v>195</v>
      </c>
      <c r="C60" s="110">
        <v>2021</v>
      </c>
      <c r="D60" s="128">
        <v>1801.95</v>
      </c>
      <c r="E60" s="35"/>
    </row>
    <row r="61" spans="1:5" ht="30">
      <c r="A61" s="110" t="s">
        <v>105</v>
      </c>
      <c r="B61" s="111" t="s">
        <v>196</v>
      </c>
      <c r="C61" s="110">
        <v>2021</v>
      </c>
      <c r="D61" s="128">
        <v>4800</v>
      </c>
      <c r="E61" s="35"/>
    </row>
    <row r="62" spans="1:5" ht="30">
      <c r="A62" s="110" t="s">
        <v>197</v>
      </c>
      <c r="B62" s="111" t="s">
        <v>198</v>
      </c>
      <c r="C62" s="110">
        <v>2021</v>
      </c>
      <c r="D62" s="128">
        <v>4800</v>
      </c>
      <c r="E62" s="35"/>
    </row>
    <row r="63" spans="1:5">
      <c r="A63" s="110" t="s">
        <v>199</v>
      </c>
      <c r="B63" s="111" t="s">
        <v>200</v>
      </c>
      <c r="C63" s="110">
        <v>2021</v>
      </c>
      <c r="D63" s="128">
        <v>3700</v>
      </c>
      <c r="E63" s="35"/>
    </row>
    <row r="64" spans="1:5">
      <c r="A64" s="110" t="s">
        <v>201</v>
      </c>
      <c r="B64" s="111" t="s">
        <v>202</v>
      </c>
      <c r="C64" s="110">
        <v>2017</v>
      </c>
      <c r="D64" s="128">
        <v>2450</v>
      </c>
      <c r="E64" s="35"/>
    </row>
    <row r="65" spans="1:5">
      <c r="A65" s="110" t="s">
        <v>203</v>
      </c>
      <c r="B65" s="111" t="s">
        <v>204</v>
      </c>
      <c r="C65" s="110">
        <v>2017</v>
      </c>
      <c r="D65" s="128">
        <v>2000</v>
      </c>
      <c r="E65" s="35"/>
    </row>
    <row r="66" spans="1:5">
      <c r="A66" s="110" t="s">
        <v>205</v>
      </c>
      <c r="B66" s="111" t="s">
        <v>206</v>
      </c>
      <c r="C66" s="110">
        <v>2018</v>
      </c>
      <c r="D66" s="128">
        <v>3456.3</v>
      </c>
      <c r="E66" s="35"/>
    </row>
    <row r="67" spans="1:5" ht="60">
      <c r="A67" s="110" t="s">
        <v>207</v>
      </c>
      <c r="B67" s="111" t="s">
        <v>208</v>
      </c>
      <c r="C67" s="110">
        <v>2020</v>
      </c>
      <c r="D67" s="128">
        <v>25183</v>
      </c>
      <c r="E67" s="35"/>
    </row>
    <row r="68" spans="1:5">
      <c r="A68" s="129"/>
      <c r="B68" s="129"/>
      <c r="C68" s="130" t="s">
        <v>39</v>
      </c>
      <c r="D68" s="131">
        <v>275922.22000000009</v>
      </c>
      <c r="E68" s="35"/>
    </row>
    <row r="69" spans="1:5">
      <c r="A69" s="129"/>
      <c r="B69" s="129"/>
      <c r="C69" s="129"/>
      <c r="D69" s="129"/>
      <c r="E69" s="35"/>
    </row>
    <row r="70" spans="1:5">
      <c r="A70" s="35"/>
      <c r="B70" s="35"/>
      <c r="C70" s="35"/>
      <c r="D70" s="35"/>
      <c r="E70" s="35"/>
    </row>
    <row r="71" spans="1:5">
      <c r="A71" s="325" t="s">
        <v>150</v>
      </c>
      <c r="B71" s="325"/>
      <c r="C71" s="132"/>
      <c r="D71" s="132"/>
      <c r="E71" s="35"/>
    </row>
    <row r="72" spans="1:5">
      <c r="A72" s="35"/>
      <c r="B72" s="35"/>
      <c r="C72" s="35"/>
      <c r="D72" s="35"/>
      <c r="E72" s="35"/>
    </row>
    <row r="73" spans="1:5" ht="57">
      <c r="A73" s="127" t="s">
        <v>41</v>
      </c>
      <c r="B73" s="127" t="s">
        <v>42</v>
      </c>
      <c r="C73" s="127" t="s">
        <v>43</v>
      </c>
      <c r="D73" s="127" t="s">
        <v>44</v>
      </c>
      <c r="E73" s="35"/>
    </row>
    <row r="74" spans="1:5">
      <c r="A74" s="110" t="s">
        <v>8</v>
      </c>
      <c r="B74" s="111" t="s">
        <v>45</v>
      </c>
      <c r="C74" s="110">
        <v>2018</v>
      </c>
      <c r="D74" s="128">
        <v>3490</v>
      </c>
      <c r="E74" s="35"/>
    </row>
    <row r="75" spans="1:5">
      <c r="A75" s="110" t="s">
        <v>14</v>
      </c>
      <c r="B75" s="111" t="s">
        <v>46</v>
      </c>
      <c r="C75" s="110">
        <v>2018</v>
      </c>
      <c r="D75" s="128">
        <v>1899</v>
      </c>
      <c r="E75" s="35"/>
    </row>
    <row r="76" spans="1:5">
      <c r="A76" s="110" t="s">
        <v>17</v>
      </c>
      <c r="B76" s="111" t="s">
        <v>47</v>
      </c>
      <c r="C76" s="110">
        <v>2018</v>
      </c>
      <c r="D76" s="128">
        <v>2799</v>
      </c>
      <c r="E76" s="35"/>
    </row>
    <row r="77" spans="1:5">
      <c r="A77" s="110" t="s">
        <v>22</v>
      </c>
      <c r="B77" s="111" t="s">
        <v>48</v>
      </c>
      <c r="C77" s="110">
        <v>2017</v>
      </c>
      <c r="D77" s="128">
        <v>1450</v>
      </c>
      <c r="E77" s="35"/>
    </row>
    <row r="78" spans="1:5">
      <c r="A78" s="110" t="s">
        <v>25</v>
      </c>
      <c r="B78" s="111" t="s">
        <v>49</v>
      </c>
      <c r="C78" s="110">
        <v>2019</v>
      </c>
      <c r="D78" s="128">
        <v>4548</v>
      </c>
      <c r="E78" s="35"/>
    </row>
    <row r="79" spans="1:5">
      <c r="A79" s="110" t="s">
        <v>28</v>
      </c>
      <c r="B79" s="111" t="s">
        <v>50</v>
      </c>
      <c r="C79" s="110">
        <v>2019</v>
      </c>
      <c r="D79" s="128">
        <v>4548</v>
      </c>
      <c r="E79" s="35"/>
    </row>
    <row r="80" spans="1:5">
      <c r="A80" s="110" t="s">
        <v>32</v>
      </c>
      <c r="B80" s="111" t="s">
        <v>51</v>
      </c>
      <c r="C80" s="110">
        <v>2019</v>
      </c>
      <c r="D80" s="128">
        <v>2500</v>
      </c>
      <c r="E80" s="35"/>
    </row>
    <row r="81" spans="1:5">
      <c r="A81" s="110" t="s">
        <v>52</v>
      </c>
      <c r="B81" s="111" t="s">
        <v>53</v>
      </c>
      <c r="C81" s="110">
        <v>2019</v>
      </c>
      <c r="D81" s="128">
        <v>708</v>
      </c>
      <c r="E81" s="35"/>
    </row>
    <row r="82" spans="1:5">
      <c r="A82" s="110" t="s">
        <v>54</v>
      </c>
      <c r="B82" s="111" t="s">
        <v>53</v>
      </c>
      <c r="C82" s="110">
        <v>2019</v>
      </c>
      <c r="D82" s="128">
        <v>708</v>
      </c>
      <c r="E82" s="35"/>
    </row>
    <row r="83" spans="1:5">
      <c r="A83" s="110" t="s">
        <v>55</v>
      </c>
      <c r="B83" s="111" t="s">
        <v>53</v>
      </c>
      <c r="C83" s="110">
        <v>2019</v>
      </c>
      <c r="D83" s="128">
        <v>708</v>
      </c>
      <c r="E83" s="35"/>
    </row>
    <row r="84" spans="1:5">
      <c r="A84" s="110" t="s">
        <v>56</v>
      </c>
      <c r="B84" s="111" t="s">
        <v>53</v>
      </c>
      <c r="C84" s="110">
        <v>2019</v>
      </c>
      <c r="D84" s="128">
        <v>708</v>
      </c>
      <c r="E84" s="35"/>
    </row>
    <row r="85" spans="1:5">
      <c r="A85" s="110" t="s">
        <v>57</v>
      </c>
      <c r="B85" s="111" t="s">
        <v>53</v>
      </c>
      <c r="C85" s="110">
        <v>2019</v>
      </c>
      <c r="D85" s="128">
        <v>708</v>
      </c>
      <c r="E85" s="35"/>
    </row>
    <row r="86" spans="1:5">
      <c r="A86" s="110" t="s">
        <v>58</v>
      </c>
      <c r="B86" s="111" t="s">
        <v>53</v>
      </c>
      <c r="C86" s="110">
        <v>2019</v>
      </c>
      <c r="D86" s="128">
        <v>708</v>
      </c>
      <c r="E86" s="35"/>
    </row>
    <row r="87" spans="1:5">
      <c r="A87" s="110" t="s">
        <v>59</v>
      </c>
      <c r="B87" s="111" t="s">
        <v>53</v>
      </c>
      <c r="C87" s="110">
        <v>2019</v>
      </c>
      <c r="D87" s="128">
        <v>708</v>
      </c>
      <c r="E87" s="35"/>
    </row>
    <row r="88" spans="1:5">
      <c r="A88" s="110" t="s">
        <v>60</v>
      </c>
      <c r="B88" s="111" t="s">
        <v>53</v>
      </c>
      <c r="C88" s="110">
        <v>2019</v>
      </c>
      <c r="D88" s="128">
        <v>708</v>
      </c>
      <c r="E88" s="35"/>
    </row>
    <row r="89" spans="1:5">
      <c r="A89" s="110" t="s">
        <v>61</v>
      </c>
      <c r="B89" s="111" t="s">
        <v>53</v>
      </c>
      <c r="C89" s="110">
        <v>2019</v>
      </c>
      <c r="D89" s="128">
        <v>708</v>
      </c>
      <c r="E89" s="35"/>
    </row>
    <row r="90" spans="1:5">
      <c r="A90" s="110" t="s">
        <v>62</v>
      </c>
      <c r="B90" s="111" t="s">
        <v>53</v>
      </c>
      <c r="C90" s="110">
        <v>2019</v>
      </c>
      <c r="D90" s="128">
        <v>708</v>
      </c>
      <c r="E90" s="35"/>
    </row>
    <row r="91" spans="1:5">
      <c r="A91" s="110" t="s">
        <v>63</v>
      </c>
      <c r="B91" s="111" t="s">
        <v>53</v>
      </c>
      <c r="C91" s="110">
        <v>2019</v>
      </c>
      <c r="D91" s="128">
        <v>708</v>
      </c>
      <c r="E91" s="35"/>
    </row>
    <row r="92" spans="1:5">
      <c r="A92" s="110" t="s">
        <v>64</v>
      </c>
      <c r="B92" s="111" t="s">
        <v>53</v>
      </c>
      <c r="C92" s="110">
        <v>2019</v>
      </c>
      <c r="D92" s="128">
        <v>708</v>
      </c>
      <c r="E92" s="35"/>
    </row>
    <row r="93" spans="1:5">
      <c r="A93" s="110" t="s">
        <v>65</v>
      </c>
      <c r="B93" s="111" t="s">
        <v>53</v>
      </c>
      <c r="C93" s="110">
        <v>2019</v>
      </c>
      <c r="D93" s="128">
        <v>708</v>
      </c>
      <c r="E93" s="35"/>
    </row>
    <row r="94" spans="1:5">
      <c r="A94" s="110" t="s">
        <v>66</v>
      </c>
      <c r="B94" s="111" t="s">
        <v>53</v>
      </c>
      <c r="C94" s="110">
        <v>2019</v>
      </c>
      <c r="D94" s="128">
        <v>708</v>
      </c>
      <c r="E94" s="35"/>
    </row>
    <row r="95" spans="1:5">
      <c r="A95" s="110" t="s">
        <v>67</v>
      </c>
      <c r="B95" s="111" t="s">
        <v>53</v>
      </c>
      <c r="C95" s="110">
        <v>2019</v>
      </c>
      <c r="D95" s="128">
        <v>708</v>
      </c>
      <c r="E95" s="35"/>
    </row>
    <row r="96" spans="1:5">
      <c r="A96" s="110" t="s">
        <v>68</v>
      </c>
      <c r="B96" s="111" t="s">
        <v>53</v>
      </c>
      <c r="C96" s="110">
        <v>2019</v>
      </c>
      <c r="D96" s="128">
        <v>708</v>
      </c>
      <c r="E96" s="35"/>
    </row>
    <row r="97" spans="1:5">
      <c r="A97" s="110" t="s">
        <v>69</v>
      </c>
      <c r="B97" s="111" t="s">
        <v>70</v>
      </c>
      <c r="C97" s="110">
        <v>2019</v>
      </c>
      <c r="D97" s="128">
        <v>708</v>
      </c>
      <c r="E97" s="35"/>
    </row>
    <row r="98" spans="1:5">
      <c r="A98" s="110" t="s">
        <v>71</v>
      </c>
      <c r="B98" s="111" t="s">
        <v>53</v>
      </c>
      <c r="C98" s="110">
        <v>2019</v>
      </c>
      <c r="D98" s="128">
        <v>708</v>
      </c>
      <c r="E98" s="35"/>
    </row>
    <row r="99" spans="1:5">
      <c r="A99" s="110" t="s">
        <v>72</v>
      </c>
      <c r="B99" s="111" t="s">
        <v>53</v>
      </c>
      <c r="C99" s="110">
        <v>2019</v>
      </c>
      <c r="D99" s="128">
        <v>708</v>
      </c>
      <c r="E99" s="35"/>
    </row>
    <row r="100" spans="1:5">
      <c r="A100" s="110" t="s">
        <v>73</v>
      </c>
      <c r="B100" s="111" t="s">
        <v>74</v>
      </c>
      <c r="C100" s="110">
        <v>2019</v>
      </c>
      <c r="D100" s="128">
        <v>708</v>
      </c>
      <c r="E100" s="35"/>
    </row>
    <row r="101" spans="1:5">
      <c r="A101" s="110" t="s">
        <v>75</v>
      </c>
      <c r="B101" s="111" t="s">
        <v>76</v>
      </c>
      <c r="C101" s="110">
        <v>2019</v>
      </c>
      <c r="D101" s="128">
        <v>708</v>
      </c>
      <c r="E101" s="35"/>
    </row>
    <row r="102" spans="1:5">
      <c r="A102" s="110" t="s">
        <v>77</v>
      </c>
      <c r="B102" s="111" t="s">
        <v>76</v>
      </c>
      <c r="C102" s="110">
        <v>2019</v>
      </c>
      <c r="D102" s="128">
        <v>708</v>
      </c>
      <c r="E102" s="35"/>
    </row>
    <row r="103" spans="1:5">
      <c r="A103" s="110" t="s">
        <v>78</v>
      </c>
      <c r="B103" s="111" t="s">
        <v>79</v>
      </c>
      <c r="C103" s="110">
        <v>2019</v>
      </c>
      <c r="D103" s="128">
        <v>708</v>
      </c>
      <c r="E103" s="35"/>
    </row>
    <row r="104" spans="1:5">
      <c r="A104" s="110" t="s">
        <v>80</v>
      </c>
      <c r="B104" s="111" t="s">
        <v>76</v>
      </c>
      <c r="C104" s="110">
        <v>2019</v>
      </c>
      <c r="D104" s="128">
        <v>708</v>
      </c>
      <c r="E104" s="35"/>
    </row>
    <row r="105" spans="1:5">
      <c r="A105" s="110" t="s">
        <v>81</v>
      </c>
      <c r="B105" s="111" t="s">
        <v>82</v>
      </c>
      <c r="C105" s="110">
        <v>2019</v>
      </c>
      <c r="D105" s="128">
        <v>4998</v>
      </c>
      <c r="E105" s="35"/>
    </row>
    <row r="106" spans="1:5">
      <c r="A106" s="110" t="s">
        <v>83</v>
      </c>
      <c r="B106" s="111" t="s">
        <v>84</v>
      </c>
      <c r="C106" s="110">
        <v>2020</v>
      </c>
      <c r="D106" s="128">
        <v>4500</v>
      </c>
      <c r="E106" s="35"/>
    </row>
    <row r="107" spans="1:5">
      <c r="A107" s="110" t="s">
        <v>85</v>
      </c>
      <c r="B107" s="111" t="s">
        <v>86</v>
      </c>
      <c r="C107" s="110">
        <v>2020</v>
      </c>
      <c r="D107" s="128">
        <v>3360</v>
      </c>
      <c r="E107" s="35"/>
    </row>
    <row r="108" spans="1:5">
      <c r="A108" s="110" t="s">
        <v>87</v>
      </c>
      <c r="B108" s="111" t="s">
        <v>88</v>
      </c>
      <c r="C108" s="110">
        <v>2020</v>
      </c>
      <c r="D108" s="128">
        <v>3310</v>
      </c>
      <c r="E108" s="35"/>
    </row>
    <row r="109" spans="1:5">
      <c r="A109" s="110" t="s">
        <v>89</v>
      </c>
      <c r="B109" s="111" t="s">
        <v>88</v>
      </c>
      <c r="C109" s="110">
        <v>2020</v>
      </c>
      <c r="D109" s="128">
        <v>3310</v>
      </c>
      <c r="E109" s="35"/>
    </row>
    <row r="110" spans="1:5">
      <c r="A110" s="110" t="s">
        <v>90</v>
      </c>
      <c r="B110" s="111" t="s">
        <v>88</v>
      </c>
      <c r="C110" s="110">
        <v>2020</v>
      </c>
      <c r="D110" s="128">
        <v>3310</v>
      </c>
      <c r="E110" s="35"/>
    </row>
    <row r="111" spans="1:5">
      <c r="A111" s="110" t="s">
        <v>91</v>
      </c>
      <c r="B111" s="111" t="s">
        <v>88</v>
      </c>
      <c r="C111" s="110">
        <v>2020</v>
      </c>
      <c r="D111" s="128">
        <v>3310</v>
      </c>
      <c r="E111" s="35"/>
    </row>
    <row r="112" spans="1:5">
      <c r="A112" s="110" t="s">
        <v>92</v>
      </c>
      <c r="B112" s="111" t="s">
        <v>88</v>
      </c>
      <c r="C112" s="110">
        <v>2020</v>
      </c>
      <c r="D112" s="128">
        <v>3310</v>
      </c>
      <c r="E112" s="35"/>
    </row>
    <row r="113" spans="1:5">
      <c r="A113" s="110" t="s">
        <v>93</v>
      </c>
      <c r="B113" s="111" t="s">
        <v>88</v>
      </c>
      <c r="C113" s="110">
        <v>2020</v>
      </c>
      <c r="D113" s="128">
        <v>3310</v>
      </c>
      <c r="E113" s="35"/>
    </row>
    <row r="114" spans="1:5">
      <c r="A114" s="110" t="s">
        <v>94</v>
      </c>
      <c r="B114" s="111" t="s">
        <v>88</v>
      </c>
      <c r="C114" s="110">
        <v>2020</v>
      </c>
      <c r="D114" s="128">
        <v>3310</v>
      </c>
      <c r="E114" s="35"/>
    </row>
    <row r="115" spans="1:5">
      <c r="A115" s="110" t="s">
        <v>95</v>
      </c>
      <c r="B115" s="111" t="s">
        <v>88</v>
      </c>
      <c r="C115" s="110">
        <v>2020</v>
      </c>
      <c r="D115" s="128">
        <v>3310</v>
      </c>
      <c r="E115" s="35"/>
    </row>
    <row r="116" spans="1:5">
      <c r="A116" s="110" t="s">
        <v>96</v>
      </c>
      <c r="B116" s="111" t="s">
        <v>88</v>
      </c>
      <c r="C116" s="110">
        <v>2020</v>
      </c>
      <c r="D116" s="128">
        <v>3310</v>
      </c>
      <c r="E116" s="35"/>
    </row>
    <row r="117" spans="1:5">
      <c r="A117" s="110" t="s">
        <v>97</v>
      </c>
      <c r="B117" s="111" t="s">
        <v>88</v>
      </c>
      <c r="C117" s="110">
        <v>2020</v>
      </c>
      <c r="D117" s="128">
        <v>3310</v>
      </c>
      <c r="E117" s="35"/>
    </row>
    <row r="118" spans="1:5">
      <c r="A118" s="110" t="s">
        <v>98</v>
      </c>
      <c r="B118" s="111" t="s">
        <v>88</v>
      </c>
      <c r="C118" s="110">
        <v>2020</v>
      </c>
      <c r="D118" s="128">
        <v>3310</v>
      </c>
      <c r="E118" s="35"/>
    </row>
    <row r="119" spans="1:5">
      <c r="A119" s="110" t="s">
        <v>99</v>
      </c>
      <c r="B119" s="111" t="s">
        <v>88</v>
      </c>
      <c r="C119" s="110">
        <v>2020</v>
      </c>
      <c r="D119" s="128">
        <v>3310</v>
      </c>
      <c r="E119" s="35"/>
    </row>
    <row r="120" spans="1:5">
      <c r="A120" s="110" t="s">
        <v>100</v>
      </c>
      <c r="B120" s="111" t="s">
        <v>88</v>
      </c>
      <c r="C120" s="110">
        <v>2020</v>
      </c>
      <c r="D120" s="128">
        <v>3310</v>
      </c>
      <c r="E120" s="35"/>
    </row>
    <row r="121" spans="1:5">
      <c r="A121" s="110" t="s">
        <v>101</v>
      </c>
      <c r="B121" s="111" t="s">
        <v>88</v>
      </c>
      <c r="C121" s="110">
        <v>2020</v>
      </c>
      <c r="D121" s="128">
        <v>3310</v>
      </c>
      <c r="E121" s="35"/>
    </row>
    <row r="122" spans="1:5">
      <c r="A122" s="110" t="s">
        <v>102</v>
      </c>
      <c r="B122" s="111" t="s">
        <v>88</v>
      </c>
      <c r="C122" s="110">
        <v>2020</v>
      </c>
      <c r="D122" s="128">
        <v>3310</v>
      </c>
      <c r="E122" s="35"/>
    </row>
    <row r="123" spans="1:5">
      <c r="A123" s="110" t="s">
        <v>103</v>
      </c>
      <c r="B123" s="111" t="s">
        <v>88</v>
      </c>
      <c r="C123" s="110">
        <v>2020</v>
      </c>
      <c r="D123" s="128">
        <v>3310</v>
      </c>
      <c r="E123" s="35"/>
    </row>
    <row r="124" spans="1:5">
      <c r="A124" s="110" t="s">
        <v>104</v>
      </c>
      <c r="B124" s="111" t="s">
        <v>88</v>
      </c>
      <c r="C124" s="110">
        <v>2020</v>
      </c>
      <c r="D124" s="128">
        <v>3310</v>
      </c>
      <c r="E124" s="35"/>
    </row>
    <row r="125" spans="1:5">
      <c r="A125" s="110" t="s">
        <v>105</v>
      </c>
      <c r="B125" s="111" t="s">
        <v>106</v>
      </c>
      <c r="C125" s="110">
        <v>2017</v>
      </c>
      <c r="D125" s="128">
        <v>2458.77</v>
      </c>
      <c r="E125" s="35"/>
    </row>
    <row r="126" spans="1:5">
      <c r="A126" s="132"/>
      <c r="B126" s="132"/>
      <c r="C126" s="130" t="s">
        <v>39</v>
      </c>
      <c r="D126" s="131">
        <v>109812.77</v>
      </c>
      <c r="E126" s="35"/>
    </row>
    <row r="127" spans="1:5">
      <c r="A127" s="35"/>
      <c r="B127" s="35"/>
      <c r="C127" s="35"/>
      <c r="D127" s="35"/>
      <c r="E127" s="35"/>
    </row>
    <row r="128" spans="1:5">
      <c r="A128" s="321" t="s">
        <v>133</v>
      </c>
      <c r="B128" s="321"/>
      <c r="C128" s="321"/>
      <c r="D128" s="321"/>
      <c r="E128" s="35"/>
    </row>
    <row r="129" spans="1:5">
      <c r="A129" s="325" t="s">
        <v>151</v>
      </c>
      <c r="B129" s="325"/>
      <c r="C129" s="126"/>
      <c r="D129" s="126"/>
      <c r="E129" s="35"/>
    </row>
    <row r="130" spans="1:5" ht="57">
      <c r="A130" s="127" t="s">
        <v>41</v>
      </c>
      <c r="B130" s="127" t="s">
        <v>42</v>
      </c>
      <c r="C130" s="127" t="s">
        <v>43</v>
      </c>
      <c r="D130" s="133" t="s">
        <v>44</v>
      </c>
      <c r="E130" s="35"/>
    </row>
    <row r="131" spans="1:5">
      <c r="A131" s="110" t="s">
        <v>8</v>
      </c>
      <c r="B131" s="111" t="s">
        <v>209</v>
      </c>
      <c r="C131" s="110">
        <v>2017</v>
      </c>
      <c r="D131" s="112">
        <v>1600</v>
      </c>
      <c r="E131" s="35"/>
    </row>
    <row r="132" spans="1:5">
      <c r="A132" s="110" t="s">
        <v>14</v>
      </c>
      <c r="B132" s="111" t="s">
        <v>210</v>
      </c>
      <c r="C132" s="110">
        <v>2018</v>
      </c>
      <c r="D132" s="112">
        <v>920</v>
      </c>
      <c r="E132" s="35"/>
    </row>
    <row r="133" spans="1:5">
      <c r="A133" s="110" t="s">
        <v>17</v>
      </c>
      <c r="B133" s="111" t="s">
        <v>211</v>
      </c>
      <c r="C133" s="110">
        <v>2018</v>
      </c>
      <c r="D133" s="112">
        <v>530</v>
      </c>
      <c r="E133" s="35"/>
    </row>
    <row r="134" spans="1:5">
      <c r="A134" s="110" t="s">
        <v>22</v>
      </c>
      <c r="B134" s="111" t="s">
        <v>212</v>
      </c>
      <c r="C134" s="110">
        <v>2018</v>
      </c>
      <c r="D134" s="112">
        <v>390</v>
      </c>
      <c r="E134" s="35"/>
    </row>
    <row r="135" spans="1:5">
      <c r="A135" s="110" t="s">
        <v>25</v>
      </c>
      <c r="B135" s="111" t="s">
        <v>213</v>
      </c>
      <c r="C135" s="110">
        <v>2018</v>
      </c>
      <c r="D135" s="112">
        <v>920</v>
      </c>
      <c r="E135" s="35"/>
    </row>
    <row r="136" spans="1:5">
      <c r="A136" s="110" t="s">
        <v>28</v>
      </c>
      <c r="B136" s="113" t="s">
        <v>214</v>
      </c>
      <c r="C136" s="114">
        <v>2019</v>
      </c>
      <c r="D136" s="112">
        <v>1100</v>
      </c>
      <c r="E136" s="35"/>
    </row>
    <row r="137" spans="1:5">
      <c r="A137" s="110" t="s">
        <v>32</v>
      </c>
      <c r="B137" s="113" t="s">
        <v>215</v>
      </c>
      <c r="C137" s="114">
        <v>2019</v>
      </c>
      <c r="D137" s="112">
        <v>570</v>
      </c>
      <c r="E137" s="35"/>
    </row>
    <row r="138" spans="1:5">
      <c r="A138" s="110" t="s">
        <v>52</v>
      </c>
      <c r="B138" s="113" t="s">
        <v>216</v>
      </c>
      <c r="C138" s="114">
        <v>2019</v>
      </c>
      <c r="D138" s="112">
        <v>4858.5</v>
      </c>
      <c r="E138" s="35"/>
    </row>
    <row r="139" spans="1:5">
      <c r="A139" s="110" t="s">
        <v>54</v>
      </c>
      <c r="B139" s="115" t="s">
        <v>217</v>
      </c>
      <c r="C139" s="116">
        <v>2020</v>
      </c>
      <c r="D139" s="117">
        <v>949.99</v>
      </c>
      <c r="E139" s="35"/>
    </row>
    <row r="140" spans="1:5">
      <c r="A140" s="110" t="s">
        <v>55</v>
      </c>
      <c r="B140" s="118" t="s">
        <v>217</v>
      </c>
      <c r="C140" s="119">
        <v>2020</v>
      </c>
      <c r="D140" s="120">
        <v>949.99</v>
      </c>
      <c r="E140" s="35"/>
    </row>
    <row r="141" spans="1:5">
      <c r="A141" s="110" t="s">
        <v>56</v>
      </c>
      <c r="B141" s="121" t="s">
        <v>218</v>
      </c>
      <c r="C141" s="119">
        <v>2021</v>
      </c>
      <c r="D141" s="120">
        <v>290</v>
      </c>
      <c r="E141" s="35"/>
    </row>
    <row r="142" spans="1:5">
      <c r="A142" s="110" t="s">
        <v>57</v>
      </c>
      <c r="B142" s="122" t="s">
        <v>219</v>
      </c>
      <c r="C142" s="116">
        <v>2021</v>
      </c>
      <c r="D142" s="117">
        <v>4740.71</v>
      </c>
      <c r="E142" s="35"/>
    </row>
    <row r="143" spans="1:5">
      <c r="A143" s="129"/>
      <c r="B143" s="129"/>
      <c r="C143" s="130" t="s">
        <v>39</v>
      </c>
      <c r="D143" s="131">
        <v>17819.189999999999</v>
      </c>
      <c r="E143" s="35"/>
    </row>
    <row r="144" spans="1:5">
      <c r="A144" s="129"/>
      <c r="B144" s="129"/>
      <c r="C144" s="130"/>
      <c r="D144" s="134"/>
      <c r="E144" s="35"/>
    </row>
    <row r="145" spans="1:5">
      <c r="A145" s="325" t="s">
        <v>150</v>
      </c>
      <c r="B145" s="325"/>
      <c r="C145" s="132"/>
      <c r="D145" s="132"/>
      <c r="E145" s="35"/>
    </row>
    <row r="146" spans="1:5" ht="57">
      <c r="A146" s="135" t="s">
        <v>41</v>
      </c>
      <c r="B146" s="135" t="s">
        <v>42</v>
      </c>
      <c r="C146" s="135" t="s">
        <v>43</v>
      </c>
      <c r="D146" s="135" t="s">
        <v>44</v>
      </c>
      <c r="E146" s="35"/>
    </row>
    <row r="147" spans="1:5">
      <c r="A147" s="56" t="s">
        <v>8</v>
      </c>
      <c r="B147" s="136" t="s">
        <v>220</v>
      </c>
      <c r="C147" s="56">
        <v>2019</v>
      </c>
      <c r="D147" s="137">
        <v>750</v>
      </c>
      <c r="E147" s="35"/>
    </row>
    <row r="148" spans="1:5">
      <c r="A148" s="132"/>
      <c r="B148" s="132"/>
      <c r="C148" s="130" t="s">
        <v>39</v>
      </c>
      <c r="D148" s="131">
        <v>750</v>
      </c>
      <c r="E148" s="35"/>
    </row>
    <row r="149" spans="1:5">
      <c r="A149" s="35"/>
      <c r="B149" s="35"/>
      <c r="C149" s="35"/>
      <c r="D149" s="35"/>
      <c r="E149" s="35"/>
    </row>
    <row r="150" spans="1:5">
      <c r="A150" s="321" t="s">
        <v>784</v>
      </c>
      <c r="B150" s="321"/>
      <c r="C150" s="321"/>
      <c r="D150" s="321"/>
      <c r="E150" s="35"/>
    </row>
    <row r="151" spans="1:5">
      <c r="A151" s="325" t="s">
        <v>151</v>
      </c>
      <c r="B151" s="325"/>
      <c r="C151" s="126"/>
      <c r="D151" s="126"/>
      <c r="E151" s="35"/>
    </row>
    <row r="152" spans="1:5" ht="57">
      <c r="A152" s="127" t="s">
        <v>41</v>
      </c>
      <c r="B152" s="127" t="s">
        <v>42</v>
      </c>
      <c r="C152" s="127" t="s">
        <v>43</v>
      </c>
      <c r="D152" s="127" t="s">
        <v>44</v>
      </c>
      <c r="E152" s="35"/>
    </row>
    <row r="153" spans="1:5">
      <c r="A153" s="110" t="s">
        <v>8</v>
      </c>
      <c r="B153" s="111" t="s">
        <v>316</v>
      </c>
      <c r="C153" s="110">
        <v>2014</v>
      </c>
      <c r="D153" s="128">
        <v>3030</v>
      </c>
      <c r="E153" s="35"/>
    </row>
    <row r="154" spans="1:5">
      <c r="A154" s="110" t="s">
        <v>14</v>
      </c>
      <c r="B154" s="111" t="s">
        <v>317</v>
      </c>
      <c r="C154" s="110">
        <v>2015</v>
      </c>
      <c r="D154" s="128">
        <v>2180</v>
      </c>
      <c r="E154" s="35"/>
    </row>
    <row r="155" spans="1:5">
      <c r="A155" s="110" t="s">
        <v>17</v>
      </c>
      <c r="B155" s="111" t="s">
        <v>318</v>
      </c>
      <c r="C155" s="110">
        <v>2016</v>
      </c>
      <c r="D155" s="128">
        <v>2440</v>
      </c>
      <c r="E155" s="35"/>
    </row>
    <row r="156" spans="1:5">
      <c r="A156" s="110" t="s">
        <v>22</v>
      </c>
      <c r="B156" s="111" t="s">
        <v>318</v>
      </c>
      <c r="C156" s="110">
        <v>2017</v>
      </c>
      <c r="D156" s="128">
        <v>3150</v>
      </c>
      <c r="E156" s="35"/>
    </row>
    <row r="157" spans="1:5">
      <c r="A157" s="110" t="s">
        <v>25</v>
      </c>
      <c r="B157" s="111" t="s">
        <v>319</v>
      </c>
      <c r="C157" s="110">
        <v>2017</v>
      </c>
      <c r="D157" s="128">
        <v>2450</v>
      </c>
      <c r="E157" s="35"/>
    </row>
    <row r="158" spans="1:5">
      <c r="A158" s="110" t="s">
        <v>28</v>
      </c>
      <c r="B158" s="111" t="s">
        <v>320</v>
      </c>
      <c r="C158" s="110">
        <v>2017</v>
      </c>
      <c r="D158" s="128">
        <v>3430</v>
      </c>
      <c r="E158" s="35"/>
    </row>
    <row r="159" spans="1:5">
      <c r="A159" s="110" t="s">
        <v>32</v>
      </c>
      <c r="B159" s="111" t="s">
        <v>321</v>
      </c>
      <c r="C159" s="110">
        <v>2017</v>
      </c>
      <c r="D159" s="128">
        <v>3430</v>
      </c>
      <c r="E159" s="35"/>
    </row>
    <row r="160" spans="1:5">
      <c r="A160" s="110" t="s">
        <v>52</v>
      </c>
      <c r="B160" s="111" t="s">
        <v>322</v>
      </c>
      <c r="C160" s="110">
        <v>2018</v>
      </c>
      <c r="D160" s="128">
        <v>5200</v>
      </c>
      <c r="E160" s="35"/>
    </row>
    <row r="161" spans="1:5">
      <c r="A161" s="110" t="s">
        <v>54</v>
      </c>
      <c r="B161" s="111" t="s">
        <v>323</v>
      </c>
      <c r="C161" s="110">
        <v>2018</v>
      </c>
      <c r="D161" s="128">
        <v>9900</v>
      </c>
      <c r="E161" s="35"/>
    </row>
    <row r="162" spans="1:5">
      <c r="A162" s="110" t="s">
        <v>55</v>
      </c>
      <c r="B162" s="113" t="s">
        <v>324</v>
      </c>
      <c r="C162" s="114">
        <v>2019</v>
      </c>
      <c r="D162" s="138">
        <v>4739</v>
      </c>
      <c r="E162" s="35"/>
    </row>
    <row r="163" spans="1:5">
      <c r="A163" s="110" t="s">
        <v>56</v>
      </c>
      <c r="B163" s="113" t="s">
        <v>325</v>
      </c>
      <c r="C163" s="114">
        <v>2019</v>
      </c>
      <c r="D163" s="138">
        <v>1880.62</v>
      </c>
      <c r="E163" s="35"/>
    </row>
    <row r="164" spans="1:5">
      <c r="A164" s="110" t="s">
        <v>57</v>
      </c>
      <c r="B164" s="113" t="s">
        <v>325</v>
      </c>
      <c r="C164" s="114">
        <v>2019</v>
      </c>
      <c r="D164" s="138">
        <v>1880.62</v>
      </c>
      <c r="E164" s="35"/>
    </row>
    <row r="165" spans="1:5">
      <c r="A165" s="110" t="s">
        <v>58</v>
      </c>
      <c r="B165" s="113" t="s">
        <v>326</v>
      </c>
      <c r="C165" s="114">
        <v>2020</v>
      </c>
      <c r="D165" s="138" t="s">
        <v>327</v>
      </c>
      <c r="E165" s="35"/>
    </row>
    <row r="166" spans="1:5">
      <c r="A166" s="110" t="s">
        <v>59</v>
      </c>
      <c r="B166" s="113" t="s">
        <v>328</v>
      </c>
      <c r="C166" s="114">
        <v>2020</v>
      </c>
      <c r="D166" s="138" t="s">
        <v>329</v>
      </c>
      <c r="E166" s="35"/>
    </row>
    <row r="167" spans="1:5">
      <c r="A167" s="110" t="s">
        <v>60</v>
      </c>
      <c r="B167" s="113" t="s">
        <v>328</v>
      </c>
      <c r="C167" s="114">
        <v>2020</v>
      </c>
      <c r="D167" s="138" t="s">
        <v>329</v>
      </c>
      <c r="E167" s="35"/>
    </row>
    <row r="168" spans="1:5">
      <c r="A168" s="110" t="s">
        <v>59</v>
      </c>
      <c r="B168" s="113" t="s">
        <v>328</v>
      </c>
      <c r="C168" s="114">
        <v>2021</v>
      </c>
      <c r="D168" s="138">
        <v>4268.1000000000004</v>
      </c>
      <c r="E168" s="35"/>
    </row>
    <row r="169" spans="1:5">
      <c r="A169" s="110" t="s">
        <v>60</v>
      </c>
      <c r="B169" s="113" t="s">
        <v>328</v>
      </c>
      <c r="C169" s="114">
        <v>2021</v>
      </c>
      <c r="D169" s="138">
        <v>4329.6000000000004</v>
      </c>
      <c r="E169" s="35"/>
    </row>
    <row r="170" spans="1:5">
      <c r="A170" s="129"/>
      <c r="B170" s="129"/>
      <c r="C170" s="130" t="s">
        <v>39</v>
      </c>
      <c r="D170" s="131">
        <v>52307.94</v>
      </c>
      <c r="E170" s="35"/>
    </row>
    <row r="171" spans="1:5">
      <c r="A171" s="129"/>
      <c r="B171" s="129"/>
      <c r="C171" s="129"/>
      <c r="D171" s="129"/>
      <c r="E171" s="35"/>
    </row>
    <row r="172" spans="1:5">
      <c r="A172" s="35"/>
      <c r="B172" s="35"/>
      <c r="C172" s="35"/>
      <c r="D172" s="35"/>
      <c r="E172" s="35"/>
    </row>
    <row r="173" spans="1:5">
      <c r="A173" s="325" t="s">
        <v>150</v>
      </c>
      <c r="B173" s="325"/>
      <c r="C173" s="132"/>
      <c r="D173" s="132"/>
      <c r="E173" s="35"/>
    </row>
    <row r="174" spans="1:5" ht="57">
      <c r="A174" s="127" t="s">
        <v>41</v>
      </c>
      <c r="B174" s="127" t="s">
        <v>42</v>
      </c>
      <c r="C174" s="127" t="s">
        <v>43</v>
      </c>
      <c r="D174" s="127" t="s">
        <v>44</v>
      </c>
      <c r="E174" s="35"/>
    </row>
    <row r="175" spans="1:5">
      <c r="A175" s="110" t="s">
        <v>8</v>
      </c>
      <c r="B175" s="139" t="s">
        <v>330</v>
      </c>
      <c r="C175" s="110">
        <v>2018</v>
      </c>
      <c r="D175" s="140">
        <v>3500</v>
      </c>
      <c r="E175" s="35"/>
    </row>
    <row r="176" spans="1:5">
      <c r="A176" s="110" t="s">
        <v>14</v>
      </c>
      <c r="B176" s="113" t="s">
        <v>331</v>
      </c>
      <c r="C176" s="114">
        <v>2019</v>
      </c>
      <c r="D176" s="138">
        <v>4719</v>
      </c>
      <c r="E176" s="35"/>
    </row>
    <row r="177" spans="1:7" ht="30">
      <c r="A177" s="110" t="s">
        <v>17</v>
      </c>
      <c r="B177" s="113" t="s">
        <v>332</v>
      </c>
      <c r="C177" s="114">
        <v>2020</v>
      </c>
      <c r="D177" s="138">
        <v>120000</v>
      </c>
      <c r="E177" s="35"/>
    </row>
    <row r="178" spans="1:7">
      <c r="A178" s="141"/>
      <c r="B178" s="141"/>
      <c r="C178" s="130" t="s">
        <v>39</v>
      </c>
      <c r="D178" s="131">
        <v>128219</v>
      </c>
      <c r="E178" s="35"/>
    </row>
    <row r="179" spans="1:7">
      <c r="A179" s="35"/>
      <c r="B179" s="35"/>
      <c r="C179" s="35"/>
      <c r="D179" s="35"/>
      <c r="E179" s="35"/>
    </row>
    <row r="180" spans="1:7">
      <c r="A180" s="321" t="s">
        <v>359</v>
      </c>
      <c r="B180" s="321"/>
      <c r="C180" s="321"/>
      <c r="D180" s="321"/>
      <c r="E180" s="35"/>
    </row>
    <row r="181" spans="1:7">
      <c r="A181" s="325" t="s">
        <v>151</v>
      </c>
      <c r="B181" s="325"/>
      <c r="C181" s="126"/>
      <c r="D181" s="126"/>
      <c r="E181" s="35"/>
    </row>
    <row r="182" spans="1:7">
      <c r="A182" s="126"/>
      <c r="B182" s="126"/>
      <c r="C182" s="126"/>
      <c r="D182" s="126"/>
      <c r="E182" s="35"/>
    </row>
    <row r="183" spans="1:7" ht="57">
      <c r="A183" s="127" t="s">
        <v>41</v>
      </c>
      <c r="B183" s="127" t="s">
        <v>42</v>
      </c>
      <c r="C183" s="127" t="s">
        <v>775</v>
      </c>
      <c r="D183" s="135" t="s">
        <v>44</v>
      </c>
      <c r="E183" s="35"/>
    </row>
    <row r="184" spans="1:7">
      <c r="A184" s="142" t="s">
        <v>8</v>
      </c>
      <c r="B184" s="143" t="s">
        <v>360</v>
      </c>
      <c r="C184" s="144">
        <v>2019</v>
      </c>
      <c r="D184" s="145">
        <v>7612.47</v>
      </c>
      <c r="E184" s="35"/>
    </row>
    <row r="185" spans="1:7" ht="30">
      <c r="A185" s="142" t="s">
        <v>14</v>
      </c>
      <c r="B185" s="143" t="s">
        <v>361</v>
      </c>
      <c r="C185" s="144">
        <v>2018</v>
      </c>
      <c r="D185" s="145">
        <v>5221.1400000000003</v>
      </c>
      <c r="E185" s="35"/>
    </row>
    <row r="186" spans="1:7">
      <c r="A186" s="142" t="s">
        <v>17</v>
      </c>
      <c r="B186" s="146" t="s">
        <v>362</v>
      </c>
      <c r="C186" s="142">
        <v>2018</v>
      </c>
      <c r="D186" s="147">
        <v>450</v>
      </c>
      <c r="E186" s="132"/>
      <c r="F186" s="5"/>
      <c r="G186" s="5"/>
    </row>
    <row r="187" spans="1:7">
      <c r="A187" s="142" t="s">
        <v>22</v>
      </c>
      <c r="B187" s="146" t="s">
        <v>363</v>
      </c>
      <c r="C187" s="142">
        <v>2017</v>
      </c>
      <c r="D187" s="148">
        <v>458</v>
      </c>
      <c r="E187" s="132"/>
      <c r="F187" s="5"/>
      <c r="G187" s="6"/>
    </row>
    <row r="188" spans="1:7">
      <c r="A188" s="142" t="s">
        <v>25</v>
      </c>
      <c r="B188" s="146" t="s">
        <v>364</v>
      </c>
      <c r="C188" s="142">
        <v>2017</v>
      </c>
      <c r="D188" s="148">
        <v>4000</v>
      </c>
      <c r="E188" s="132"/>
      <c r="F188" s="5"/>
      <c r="G188" s="6"/>
    </row>
    <row r="189" spans="1:7">
      <c r="A189" s="142" t="s">
        <v>28</v>
      </c>
      <c r="B189" s="146" t="s">
        <v>365</v>
      </c>
      <c r="C189" s="142">
        <v>2017</v>
      </c>
      <c r="D189" s="148">
        <v>599.98</v>
      </c>
      <c r="E189" s="132"/>
      <c r="F189" s="5"/>
      <c r="G189" s="5"/>
    </row>
    <row r="190" spans="1:7">
      <c r="A190" s="142" t="s">
        <v>32</v>
      </c>
      <c r="B190" s="146" t="s">
        <v>366</v>
      </c>
      <c r="C190" s="142">
        <v>2018</v>
      </c>
      <c r="D190" s="148">
        <v>2000</v>
      </c>
      <c r="E190" s="132"/>
      <c r="F190" s="5"/>
      <c r="G190" s="5"/>
    </row>
    <row r="191" spans="1:7">
      <c r="A191" s="142" t="s">
        <v>52</v>
      </c>
      <c r="B191" s="146" t="s">
        <v>367</v>
      </c>
      <c r="C191" s="142">
        <v>2018</v>
      </c>
      <c r="D191" s="148">
        <v>1781.9</v>
      </c>
      <c r="E191" s="132"/>
      <c r="F191" s="5"/>
      <c r="G191" s="5"/>
    </row>
    <row r="192" spans="1:7">
      <c r="A192" s="142" t="s">
        <v>54</v>
      </c>
      <c r="B192" s="146" t="s">
        <v>368</v>
      </c>
      <c r="C192" s="142">
        <v>2019</v>
      </c>
      <c r="D192" s="148">
        <v>1807.32</v>
      </c>
      <c r="E192" s="132"/>
      <c r="F192" s="5"/>
      <c r="G192" s="5"/>
    </row>
    <row r="193" spans="1:9">
      <c r="A193" s="142" t="s">
        <v>55</v>
      </c>
      <c r="B193" s="146" t="s">
        <v>369</v>
      </c>
      <c r="C193" s="142">
        <v>2019</v>
      </c>
      <c r="D193" s="148">
        <v>3413.82</v>
      </c>
      <c r="E193" s="132"/>
      <c r="F193" s="5"/>
      <c r="G193" s="5"/>
    </row>
    <row r="194" spans="1:9">
      <c r="A194" s="142" t="s">
        <v>56</v>
      </c>
      <c r="B194" s="146" t="s">
        <v>370</v>
      </c>
      <c r="C194" s="142">
        <v>2019</v>
      </c>
      <c r="D194" s="148">
        <v>316.99</v>
      </c>
      <c r="E194" s="132"/>
      <c r="F194" s="5"/>
      <c r="G194" s="5"/>
    </row>
    <row r="195" spans="1:9">
      <c r="A195" s="142" t="s">
        <v>57</v>
      </c>
      <c r="B195" s="146" t="s">
        <v>371</v>
      </c>
      <c r="C195" s="142">
        <v>2019</v>
      </c>
      <c r="D195" s="148">
        <v>830.25</v>
      </c>
      <c r="E195" s="132"/>
      <c r="F195" s="5"/>
      <c r="G195" s="5"/>
    </row>
    <row r="196" spans="1:9">
      <c r="A196" s="142" t="s">
        <v>58</v>
      </c>
      <c r="B196" s="146" t="s">
        <v>372</v>
      </c>
      <c r="C196" s="142">
        <v>2019</v>
      </c>
      <c r="D196" s="148">
        <v>4900</v>
      </c>
      <c r="E196" s="132"/>
      <c r="F196" s="5"/>
      <c r="G196" s="5"/>
    </row>
    <row r="197" spans="1:9">
      <c r="A197" s="142" t="s">
        <v>59</v>
      </c>
      <c r="B197" s="123" t="s">
        <v>373</v>
      </c>
      <c r="C197" s="142">
        <v>2020</v>
      </c>
      <c r="D197" s="148">
        <v>850</v>
      </c>
      <c r="E197" s="132"/>
      <c r="F197" s="5"/>
      <c r="G197" s="5"/>
    </row>
    <row r="198" spans="1:9">
      <c r="A198" s="142" t="s">
        <v>60</v>
      </c>
      <c r="B198" s="124" t="s">
        <v>374</v>
      </c>
      <c r="C198" s="142">
        <v>2021</v>
      </c>
      <c r="D198" s="148">
        <v>3766.26</v>
      </c>
      <c r="E198" s="132"/>
      <c r="F198" s="5"/>
      <c r="G198" s="5"/>
    </row>
    <row r="199" spans="1:9">
      <c r="A199" s="142" t="s">
        <v>61</v>
      </c>
      <c r="B199" s="124" t="s">
        <v>375</v>
      </c>
      <c r="C199" s="142">
        <v>2021</v>
      </c>
      <c r="D199" s="148">
        <v>4115.58</v>
      </c>
      <c r="E199" s="132"/>
      <c r="F199" s="5"/>
      <c r="G199" s="5"/>
    </row>
    <row r="200" spans="1:9">
      <c r="A200" s="142" t="s">
        <v>62</v>
      </c>
      <c r="B200" s="124" t="s">
        <v>376</v>
      </c>
      <c r="C200" s="142">
        <v>2021</v>
      </c>
      <c r="D200" s="148">
        <v>2706</v>
      </c>
      <c r="E200" s="132"/>
      <c r="F200" s="5"/>
      <c r="G200" s="5"/>
    </row>
    <row r="201" spans="1:9">
      <c r="A201" s="142" t="s">
        <v>63</v>
      </c>
      <c r="B201" s="146" t="s">
        <v>377</v>
      </c>
      <c r="C201" s="142">
        <v>2021</v>
      </c>
      <c r="D201" s="148">
        <v>830</v>
      </c>
      <c r="E201" s="132"/>
      <c r="F201" s="5"/>
      <c r="G201" s="5"/>
    </row>
    <row r="202" spans="1:9">
      <c r="A202" s="142" t="s">
        <v>64</v>
      </c>
      <c r="B202" s="149"/>
      <c r="C202" s="142"/>
      <c r="D202" s="148"/>
      <c r="E202" s="132"/>
      <c r="F202" s="5"/>
      <c r="G202" s="5"/>
      <c r="H202" s="5"/>
      <c r="I202" s="5"/>
    </row>
    <row r="203" spans="1:9">
      <c r="A203" s="150"/>
      <c r="B203" s="150"/>
      <c r="C203" s="151" t="s">
        <v>39</v>
      </c>
      <c r="D203" s="152">
        <v>45659.710000000006</v>
      </c>
      <c r="E203" s="132"/>
      <c r="F203" s="5"/>
      <c r="G203" s="5"/>
      <c r="H203" s="5"/>
      <c r="I203" s="5"/>
    </row>
    <row r="204" spans="1:9">
      <c r="A204" s="150"/>
      <c r="B204" s="150"/>
      <c r="C204" s="150"/>
      <c r="D204" s="150"/>
      <c r="E204" s="132"/>
      <c r="F204" s="5"/>
      <c r="G204" s="5"/>
      <c r="H204" s="5"/>
      <c r="I204" s="5"/>
    </row>
    <row r="205" spans="1:9">
      <c r="A205" s="153"/>
      <c r="B205" s="153"/>
      <c r="C205" s="153"/>
      <c r="D205" s="153"/>
      <c r="E205" s="132"/>
      <c r="F205" s="5"/>
      <c r="G205" s="5"/>
      <c r="H205" s="5"/>
      <c r="I205" s="5"/>
    </row>
    <row r="206" spans="1:9">
      <c r="A206" s="324" t="s">
        <v>150</v>
      </c>
      <c r="B206" s="324"/>
      <c r="C206" s="153"/>
      <c r="D206" s="153"/>
      <c r="E206" s="132" t="s">
        <v>378</v>
      </c>
      <c r="F206" s="5"/>
      <c r="G206" s="5"/>
      <c r="H206" s="5"/>
      <c r="I206" s="5"/>
    </row>
    <row r="207" spans="1:9">
      <c r="A207" s="153"/>
      <c r="B207" s="153"/>
      <c r="C207" s="153"/>
      <c r="D207" s="153"/>
      <c r="E207" s="132"/>
      <c r="F207" s="5"/>
      <c r="G207" s="5"/>
      <c r="H207" s="5"/>
      <c r="I207" s="5"/>
    </row>
    <row r="208" spans="1:9" ht="57">
      <c r="A208" s="154" t="s">
        <v>41</v>
      </c>
      <c r="B208" s="154" t="s">
        <v>42</v>
      </c>
      <c r="C208" s="154" t="s">
        <v>776</v>
      </c>
      <c r="D208" s="154" t="s">
        <v>44</v>
      </c>
      <c r="E208" s="132"/>
      <c r="F208" s="5"/>
      <c r="G208" s="5"/>
      <c r="H208" s="5"/>
      <c r="I208" s="7" t="s">
        <v>379</v>
      </c>
    </row>
    <row r="209" spans="1:9">
      <c r="A209" s="142">
        <v>1</v>
      </c>
      <c r="B209" s="155" t="s">
        <v>380</v>
      </c>
      <c r="C209" s="156">
        <v>2019</v>
      </c>
      <c r="D209" s="157">
        <v>7011</v>
      </c>
      <c r="E209" s="132"/>
      <c r="F209" s="5"/>
      <c r="G209" s="5"/>
      <c r="H209" s="5"/>
      <c r="I209" s="5"/>
    </row>
    <row r="210" spans="1:9">
      <c r="A210" s="142">
        <v>2</v>
      </c>
      <c r="B210" s="158" t="s">
        <v>381</v>
      </c>
      <c r="C210" s="156">
        <v>2019</v>
      </c>
      <c r="D210" s="157">
        <v>51219</v>
      </c>
      <c r="E210" s="132"/>
      <c r="F210" s="5"/>
      <c r="G210" s="5"/>
      <c r="H210" s="5"/>
      <c r="I210" s="5"/>
    </row>
    <row r="211" spans="1:9" ht="30">
      <c r="A211" s="142">
        <v>3</v>
      </c>
      <c r="B211" s="158" t="s">
        <v>382</v>
      </c>
      <c r="C211" s="156">
        <v>2019</v>
      </c>
      <c r="D211" s="157">
        <v>18390.96</v>
      </c>
      <c r="E211" s="132"/>
      <c r="F211" s="5"/>
      <c r="G211" s="5"/>
      <c r="H211" s="5"/>
      <c r="I211" s="5"/>
    </row>
    <row r="212" spans="1:9" ht="30">
      <c r="A212" s="142">
        <v>4</v>
      </c>
      <c r="B212" s="158" t="s">
        <v>382</v>
      </c>
      <c r="C212" s="156">
        <v>2018</v>
      </c>
      <c r="D212" s="148">
        <v>18390.96</v>
      </c>
      <c r="E212" s="132"/>
      <c r="F212" s="5"/>
      <c r="G212" s="5"/>
      <c r="H212" s="5"/>
      <c r="I212" s="5"/>
    </row>
    <row r="213" spans="1:9">
      <c r="A213" s="142">
        <v>5</v>
      </c>
      <c r="B213" s="158" t="s">
        <v>383</v>
      </c>
      <c r="C213" s="156">
        <v>2018</v>
      </c>
      <c r="D213" s="148">
        <v>21990</v>
      </c>
      <c r="E213" s="132"/>
      <c r="F213" s="5"/>
      <c r="G213" s="5"/>
      <c r="H213" s="5"/>
      <c r="I213" s="5"/>
    </row>
    <row r="214" spans="1:9" ht="30">
      <c r="A214" s="142">
        <v>6</v>
      </c>
      <c r="B214" s="158" t="s">
        <v>384</v>
      </c>
      <c r="C214" s="156">
        <v>2018</v>
      </c>
      <c r="D214" s="148">
        <v>14499.24</v>
      </c>
      <c r="E214" s="132"/>
      <c r="F214" s="5"/>
      <c r="G214" s="5"/>
      <c r="H214" s="5"/>
      <c r="I214" s="5"/>
    </row>
    <row r="215" spans="1:9" ht="30">
      <c r="A215" s="142">
        <v>7</v>
      </c>
      <c r="B215" s="158" t="s">
        <v>385</v>
      </c>
      <c r="C215" s="156">
        <v>2017</v>
      </c>
      <c r="D215" s="148">
        <v>4332</v>
      </c>
      <c r="E215" s="132"/>
      <c r="F215" s="5"/>
      <c r="G215" s="5"/>
      <c r="H215" s="5"/>
    </row>
    <row r="216" spans="1:9">
      <c r="A216" s="142">
        <v>8</v>
      </c>
      <c r="B216" s="158" t="s">
        <v>386</v>
      </c>
      <c r="C216" s="156">
        <v>2017</v>
      </c>
      <c r="D216" s="148">
        <v>1178.05</v>
      </c>
      <c r="E216" s="132"/>
      <c r="F216" s="5"/>
      <c r="G216" s="5"/>
      <c r="H216" s="5"/>
    </row>
    <row r="217" spans="1:9">
      <c r="A217" s="142">
        <v>9</v>
      </c>
      <c r="B217" s="158" t="s">
        <v>387</v>
      </c>
      <c r="C217" s="156">
        <v>2018</v>
      </c>
      <c r="D217" s="148">
        <v>1300</v>
      </c>
      <c r="E217" s="132"/>
      <c r="F217" s="5"/>
      <c r="G217" s="5"/>
      <c r="H217" s="5"/>
    </row>
    <row r="218" spans="1:9">
      <c r="A218" s="142">
        <v>10</v>
      </c>
      <c r="B218" s="158" t="s">
        <v>388</v>
      </c>
      <c r="C218" s="156">
        <v>2018</v>
      </c>
      <c r="D218" s="148">
        <v>2400</v>
      </c>
      <c r="E218" s="132"/>
      <c r="F218" s="5"/>
      <c r="G218" s="5"/>
      <c r="H218" s="5"/>
    </row>
    <row r="219" spans="1:9">
      <c r="A219" s="142">
        <v>11</v>
      </c>
      <c r="B219" s="158" t="s">
        <v>389</v>
      </c>
      <c r="C219" s="156">
        <v>2019</v>
      </c>
      <c r="D219" s="148">
        <v>17500</v>
      </c>
      <c r="E219" s="132"/>
      <c r="F219" s="5"/>
      <c r="G219" s="5"/>
      <c r="H219" s="5"/>
    </row>
    <row r="220" spans="1:9">
      <c r="A220" s="142">
        <v>12</v>
      </c>
      <c r="B220" s="158" t="s">
        <v>390</v>
      </c>
      <c r="C220" s="156">
        <v>2019</v>
      </c>
      <c r="D220" s="148">
        <v>1709</v>
      </c>
      <c r="E220" s="132"/>
      <c r="F220" s="5"/>
      <c r="G220" s="5"/>
      <c r="H220" s="5"/>
    </row>
    <row r="221" spans="1:9">
      <c r="A221" s="142">
        <v>13</v>
      </c>
      <c r="B221" s="158" t="s">
        <v>391</v>
      </c>
      <c r="C221" s="156">
        <v>2019</v>
      </c>
      <c r="D221" s="148">
        <v>26600</v>
      </c>
      <c r="E221" s="132"/>
      <c r="F221" s="5"/>
      <c r="G221" s="5"/>
      <c r="H221" s="5"/>
    </row>
    <row r="222" spans="1:9" ht="15.75" thickBot="1">
      <c r="A222" s="142">
        <v>14</v>
      </c>
      <c r="B222" s="158" t="s">
        <v>392</v>
      </c>
      <c r="C222" s="156">
        <v>2019</v>
      </c>
      <c r="D222" s="148">
        <v>2300</v>
      </c>
      <c r="E222" s="132"/>
      <c r="F222" s="5"/>
      <c r="G222" s="5"/>
      <c r="H222" s="7" t="s">
        <v>393</v>
      </c>
    </row>
    <row r="223" spans="1:9">
      <c r="A223" s="142">
        <v>15</v>
      </c>
      <c r="B223" s="159" t="s">
        <v>394</v>
      </c>
      <c r="C223" s="142">
        <v>2020</v>
      </c>
      <c r="D223" s="148">
        <v>3100</v>
      </c>
      <c r="E223" s="132"/>
      <c r="F223" s="5"/>
      <c r="G223" s="5"/>
      <c r="H223" s="5"/>
    </row>
    <row r="224" spans="1:9">
      <c r="A224" s="142">
        <v>16</v>
      </c>
      <c r="B224" s="159" t="s">
        <v>395</v>
      </c>
      <c r="C224" s="142">
        <v>2020</v>
      </c>
      <c r="D224" s="148">
        <v>3970</v>
      </c>
      <c r="E224" s="132"/>
      <c r="F224" s="5"/>
      <c r="G224" s="5"/>
      <c r="H224" s="5"/>
    </row>
    <row r="225" spans="1:8">
      <c r="A225" s="142">
        <v>17</v>
      </c>
      <c r="B225" s="124" t="s">
        <v>396</v>
      </c>
      <c r="C225" s="142">
        <v>2020</v>
      </c>
      <c r="D225" s="148">
        <v>2600</v>
      </c>
      <c r="E225" s="132"/>
      <c r="F225" s="5"/>
      <c r="G225" s="5"/>
      <c r="H225" s="5"/>
    </row>
    <row r="226" spans="1:8">
      <c r="A226" s="142">
        <v>18</v>
      </c>
      <c r="B226" s="124" t="s">
        <v>396</v>
      </c>
      <c r="C226" s="142">
        <v>2020</v>
      </c>
      <c r="D226" s="148">
        <v>2600</v>
      </c>
      <c r="E226" s="132"/>
      <c r="F226" s="5"/>
      <c r="G226" s="5"/>
      <c r="H226" s="5"/>
    </row>
    <row r="227" spans="1:8">
      <c r="A227" s="142">
        <v>19</v>
      </c>
      <c r="B227" s="124" t="s">
        <v>397</v>
      </c>
      <c r="C227" s="142">
        <v>2020</v>
      </c>
      <c r="D227" s="148">
        <v>2500</v>
      </c>
      <c r="E227" s="132"/>
      <c r="F227" s="5"/>
      <c r="G227" s="5"/>
      <c r="H227" s="5"/>
    </row>
    <row r="228" spans="1:8">
      <c r="A228" s="142">
        <v>20</v>
      </c>
      <c r="B228" s="124" t="s">
        <v>398</v>
      </c>
      <c r="C228" s="142">
        <v>2020</v>
      </c>
      <c r="D228" s="148">
        <v>2090</v>
      </c>
      <c r="E228" s="132"/>
      <c r="F228" s="5"/>
      <c r="G228" s="5"/>
      <c r="H228" s="5"/>
    </row>
    <row r="229" spans="1:8" ht="45">
      <c r="A229" s="142">
        <v>21</v>
      </c>
      <c r="B229" s="146" t="s">
        <v>399</v>
      </c>
      <c r="C229" s="142">
        <v>2020</v>
      </c>
      <c r="D229" s="148">
        <v>24261.75</v>
      </c>
      <c r="E229" s="132"/>
      <c r="F229" s="5"/>
      <c r="G229" s="5"/>
      <c r="H229" s="5"/>
    </row>
    <row r="230" spans="1:8">
      <c r="A230" s="142">
        <v>22</v>
      </c>
      <c r="B230" s="146" t="s">
        <v>400</v>
      </c>
      <c r="C230" s="142">
        <v>2021</v>
      </c>
      <c r="D230" s="148">
        <v>1918.8</v>
      </c>
      <c r="E230" s="132"/>
      <c r="F230" s="5"/>
      <c r="G230" s="5"/>
      <c r="H230" s="5"/>
    </row>
    <row r="231" spans="1:8">
      <c r="A231" s="142">
        <v>23</v>
      </c>
      <c r="B231" s="146" t="s">
        <v>401</v>
      </c>
      <c r="C231" s="142">
        <v>2021</v>
      </c>
      <c r="D231" s="148">
        <v>38400</v>
      </c>
      <c r="E231" s="35"/>
    </row>
    <row r="232" spans="1:8">
      <c r="A232" s="142">
        <v>24</v>
      </c>
      <c r="B232" s="146" t="s">
        <v>402</v>
      </c>
      <c r="C232" s="142">
        <v>2021</v>
      </c>
      <c r="D232" s="148">
        <v>2900</v>
      </c>
      <c r="E232" s="35"/>
    </row>
    <row r="233" spans="1:8">
      <c r="A233" s="142">
        <v>25</v>
      </c>
      <c r="B233" s="146" t="s">
        <v>403</v>
      </c>
      <c r="C233" s="142">
        <v>2021</v>
      </c>
      <c r="D233" s="148">
        <v>13600</v>
      </c>
      <c r="E233" s="35"/>
    </row>
    <row r="234" spans="1:8">
      <c r="A234" s="142">
        <v>26</v>
      </c>
      <c r="B234" s="146" t="s">
        <v>404</v>
      </c>
      <c r="C234" s="142">
        <v>2021</v>
      </c>
      <c r="D234" s="148">
        <v>4000</v>
      </c>
      <c r="E234" s="35"/>
    </row>
    <row r="235" spans="1:8">
      <c r="A235" s="142">
        <v>27</v>
      </c>
      <c r="B235" s="160"/>
      <c r="C235" s="161"/>
      <c r="D235" s="148"/>
      <c r="E235" s="35"/>
    </row>
    <row r="236" spans="1:8">
      <c r="A236" s="132"/>
      <c r="B236" s="132"/>
      <c r="C236" s="130" t="s">
        <v>39</v>
      </c>
      <c r="D236" s="131">
        <v>290760.75999999995</v>
      </c>
      <c r="E236" s="35"/>
    </row>
    <row r="237" spans="1:8">
      <c r="A237" s="35"/>
      <c r="B237" s="35"/>
      <c r="C237" s="35"/>
      <c r="D237" s="35"/>
      <c r="E237" s="35"/>
    </row>
    <row r="238" spans="1:8">
      <c r="A238" s="321" t="s">
        <v>405</v>
      </c>
      <c r="B238" s="321"/>
      <c r="C238" s="321"/>
      <c r="D238" s="321"/>
      <c r="E238" s="35"/>
    </row>
    <row r="239" spans="1:8">
      <c r="A239" s="325" t="s">
        <v>151</v>
      </c>
      <c r="B239" s="325"/>
      <c r="C239" s="126"/>
      <c r="D239" s="126"/>
      <c r="E239" s="35"/>
    </row>
    <row r="240" spans="1:8" ht="57">
      <c r="A240" s="135" t="s">
        <v>41</v>
      </c>
      <c r="B240" s="127" t="s">
        <v>42</v>
      </c>
      <c r="C240" s="127" t="s">
        <v>43</v>
      </c>
      <c r="D240" s="127" t="s">
        <v>44</v>
      </c>
      <c r="E240" s="35"/>
    </row>
    <row r="241" spans="1:5">
      <c r="A241" s="56">
        <v>1</v>
      </c>
      <c r="B241" s="162" t="s">
        <v>420</v>
      </c>
      <c r="C241" s="110">
        <v>2018</v>
      </c>
      <c r="D241" s="140">
        <v>2800</v>
      </c>
      <c r="E241" s="35"/>
    </row>
    <row r="242" spans="1:5">
      <c r="A242" s="56">
        <v>2</v>
      </c>
      <c r="B242" s="163" t="s">
        <v>421</v>
      </c>
      <c r="C242" s="164">
        <v>2020</v>
      </c>
      <c r="D242" s="165">
        <v>44800</v>
      </c>
      <c r="E242" s="35"/>
    </row>
    <row r="243" spans="1:5">
      <c r="A243" s="56">
        <v>3</v>
      </c>
      <c r="B243" s="166" t="s">
        <v>422</v>
      </c>
      <c r="C243" s="167">
        <v>2020</v>
      </c>
      <c r="D243" s="168">
        <v>14000</v>
      </c>
      <c r="E243" s="35"/>
    </row>
    <row r="244" spans="1:5">
      <c r="A244" s="56">
        <v>4</v>
      </c>
      <c r="B244" s="169" t="s">
        <v>423</v>
      </c>
      <c r="C244" s="164">
        <v>2021</v>
      </c>
      <c r="D244" s="170">
        <v>7000</v>
      </c>
      <c r="E244" s="35"/>
    </row>
    <row r="245" spans="1:5">
      <c r="A245" s="56">
        <v>5</v>
      </c>
      <c r="B245" s="166" t="s">
        <v>424</v>
      </c>
      <c r="C245" s="167">
        <v>2022</v>
      </c>
      <c r="D245" s="168">
        <v>12000</v>
      </c>
      <c r="E245" s="35"/>
    </row>
    <row r="246" spans="1:5">
      <c r="A246" s="56">
        <v>6</v>
      </c>
      <c r="B246" s="166" t="s">
        <v>425</v>
      </c>
      <c r="C246" s="167">
        <v>2022</v>
      </c>
      <c r="D246" s="168">
        <v>30000</v>
      </c>
      <c r="E246" s="35"/>
    </row>
    <row r="247" spans="1:5">
      <c r="A247" s="56">
        <v>6</v>
      </c>
      <c r="B247" s="169" t="s">
        <v>426</v>
      </c>
      <c r="C247" s="164">
        <v>2022</v>
      </c>
      <c r="D247" s="170">
        <v>8000</v>
      </c>
      <c r="E247" s="35"/>
    </row>
    <row r="248" spans="1:5">
      <c r="A248" s="132"/>
      <c r="B248" s="132"/>
      <c r="C248" s="130" t="s">
        <v>39</v>
      </c>
      <c r="D248" s="131">
        <v>115800</v>
      </c>
      <c r="E248" s="35"/>
    </row>
    <row r="249" spans="1:5">
      <c r="A249" s="35"/>
      <c r="B249" s="35"/>
      <c r="C249" s="35"/>
      <c r="D249" s="35"/>
      <c r="E249" s="35"/>
    </row>
    <row r="250" spans="1:5">
      <c r="A250" s="325" t="s">
        <v>150</v>
      </c>
      <c r="B250" s="325"/>
      <c r="C250" s="132"/>
      <c r="D250" s="132"/>
      <c r="E250" s="35"/>
    </row>
    <row r="251" spans="1:5" ht="57">
      <c r="A251" s="127" t="s">
        <v>41</v>
      </c>
      <c r="B251" s="127" t="s">
        <v>42</v>
      </c>
      <c r="C251" s="127" t="s">
        <v>43</v>
      </c>
      <c r="D251" s="127" t="s">
        <v>44</v>
      </c>
      <c r="E251" s="35"/>
    </row>
    <row r="252" spans="1:5">
      <c r="A252" s="110">
        <v>1</v>
      </c>
      <c r="B252" s="171" t="s">
        <v>427</v>
      </c>
      <c r="C252" s="110">
        <v>2017</v>
      </c>
      <c r="D252" s="140">
        <v>4400</v>
      </c>
      <c r="E252" s="35"/>
    </row>
    <row r="253" spans="1:5">
      <c r="A253" s="110">
        <v>2</v>
      </c>
      <c r="B253" s="139" t="s">
        <v>428</v>
      </c>
      <c r="C253" s="110">
        <v>2017</v>
      </c>
      <c r="D253" s="140">
        <v>6600</v>
      </c>
      <c r="E253" s="35"/>
    </row>
    <row r="254" spans="1:5">
      <c r="A254" s="110">
        <v>3</v>
      </c>
      <c r="B254" s="139" t="s">
        <v>429</v>
      </c>
      <c r="C254" s="110">
        <v>2017</v>
      </c>
      <c r="D254" s="140">
        <v>4360</v>
      </c>
      <c r="E254" s="35"/>
    </row>
    <row r="255" spans="1:5">
      <c r="A255" s="110">
        <v>4</v>
      </c>
      <c r="B255" s="139" t="s">
        <v>430</v>
      </c>
      <c r="C255" s="110">
        <v>2017</v>
      </c>
      <c r="D255" s="140">
        <v>4360</v>
      </c>
      <c r="E255" s="35"/>
    </row>
    <row r="256" spans="1:5">
      <c r="A256" s="110">
        <v>5</v>
      </c>
      <c r="B256" s="111" t="s">
        <v>431</v>
      </c>
      <c r="C256" s="110">
        <v>2017</v>
      </c>
      <c r="D256" s="140">
        <v>1540</v>
      </c>
      <c r="E256" s="35"/>
    </row>
    <row r="257" spans="1:16" ht="30">
      <c r="A257" s="110">
        <v>6</v>
      </c>
      <c r="B257" s="111" t="s">
        <v>432</v>
      </c>
      <c r="C257" s="110">
        <v>2018</v>
      </c>
      <c r="D257" s="140">
        <v>17592</v>
      </c>
      <c r="E257" s="35"/>
    </row>
    <row r="258" spans="1:16" ht="30">
      <c r="A258" s="110">
        <v>7</v>
      </c>
      <c r="B258" s="111" t="s">
        <v>433</v>
      </c>
      <c r="C258" s="110">
        <v>2018</v>
      </c>
      <c r="D258" s="140">
        <v>4597.74</v>
      </c>
      <c r="E258" s="35"/>
    </row>
    <row r="259" spans="1:16" ht="30">
      <c r="A259" s="110">
        <v>8</v>
      </c>
      <c r="B259" s="171" t="s">
        <v>434</v>
      </c>
      <c r="C259" s="110">
        <v>2020</v>
      </c>
      <c r="D259" s="140">
        <v>25000</v>
      </c>
      <c r="E259" s="35"/>
    </row>
    <row r="260" spans="1:16">
      <c r="A260" s="110">
        <v>9</v>
      </c>
      <c r="B260" s="172" t="s">
        <v>435</v>
      </c>
      <c r="C260" s="164">
        <v>2020</v>
      </c>
      <c r="D260" s="173">
        <v>14000</v>
      </c>
      <c r="E260" s="35"/>
    </row>
    <row r="261" spans="1:16">
      <c r="A261" s="132"/>
      <c r="B261" s="132"/>
      <c r="C261" s="130" t="s">
        <v>39</v>
      </c>
      <c r="D261" s="174">
        <v>82449.739999999991</v>
      </c>
      <c r="E261" s="35"/>
    </row>
    <row r="262" spans="1:16">
      <c r="A262" s="35"/>
      <c r="B262" s="35"/>
      <c r="C262" s="35"/>
      <c r="D262" s="35"/>
      <c r="E262" s="35"/>
    </row>
    <row r="263" spans="1:16">
      <c r="A263" s="321" t="s">
        <v>448</v>
      </c>
      <c r="B263" s="321"/>
      <c r="C263" s="321"/>
      <c r="D263" s="321"/>
      <c r="E263" s="35"/>
    </row>
    <row r="264" spans="1:16">
      <c r="A264" s="322" t="s">
        <v>151</v>
      </c>
      <c r="B264" s="322"/>
      <c r="C264" s="175"/>
      <c r="D264" s="176"/>
      <c r="E264" s="176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1:16" ht="71.25">
      <c r="A265" s="177" t="s">
        <v>41</v>
      </c>
      <c r="B265" s="177" t="s">
        <v>42</v>
      </c>
      <c r="C265" s="177" t="s">
        <v>463</v>
      </c>
      <c r="D265" s="177" t="s">
        <v>43</v>
      </c>
      <c r="E265" s="177" t="s">
        <v>44</v>
      </c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1:16">
      <c r="A266" s="178">
        <v>1</v>
      </c>
      <c r="B266" s="179" t="s">
        <v>464</v>
      </c>
      <c r="C266" s="178">
        <v>3</v>
      </c>
      <c r="D266" s="178">
        <v>2015</v>
      </c>
      <c r="E266" s="284">
        <v>11753.14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1:16">
      <c r="A267" s="178">
        <v>2</v>
      </c>
      <c r="B267" s="179" t="s">
        <v>465</v>
      </c>
      <c r="C267" s="178">
        <v>1</v>
      </c>
      <c r="D267" s="178">
        <v>2015</v>
      </c>
      <c r="E267" s="284">
        <v>2783.49</v>
      </c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</row>
    <row r="268" spans="1:16">
      <c r="A268" s="178">
        <v>3</v>
      </c>
      <c r="B268" s="179" t="s">
        <v>466</v>
      </c>
      <c r="C268" s="178">
        <v>1</v>
      </c>
      <c r="D268" s="178">
        <v>2015</v>
      </c>
      <c r="E268" s="284">
        <v>34973.82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</row>
    <row r="269" spans="1:16">
      <c r="A269" s="178">
        <v>4</v>
      </c>
      <c r="B269" s="179" t="s">
        <v>467</v>
      </c>
      <c r="C269" s="178">
        <v>2</v>
      </c>
      <c r="D269" s="178">
        <v>2015</v>
      </c>
      <c r="E269" s="284">
        <v>6563.28</v>
      </c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1:16">
      <c r="A270" s="178">
        <v>5</v>
      </c>
      <c r="B270" s="179" t="s">
        <v>468</v>
      </c>
      <c r="C270" s="178">
        <v>8</v>
      </c>
      <c r="D270" s="178">
        <v>2015</v>
      </c>
      <c r="E270" s="284">
        <v>7990.08</v>
      </c>
    </row>
    <row r="271" spans="1:16">
      <c r="A271" s="178">
        <v>6</v>
      </c>
      <c r="B271" s="180" t="s">
        <v>469</v>
      </c>
      <c r="C271" s="181">
        <v>1</v>
      </c>
      <c r="D271" s="181">
        <v>2017</v>
      </c>
      <c r="E271" s="182">
        <v>3300</v>
      </c>
    </row>
    <row r="272" spans="1:16">
      <c r="A272" s="178">
        <v>7</v>
      </c>
      <c r="B272" s="183" t="s">
        <v>470</v>
      </c>
      <c r="C272" s="184">
        <v>1</v>
      </c>
      <c r="D272" s="184">
        <v>2017</v>
      </c>
      <c r="E272" s="185">
        <v>2000</v>
      </c>
    </row>
    <row r="273" spans="1:5">
      <c r="A273" s="178">
        <v>8</v>
      </c>
      <c r="B273" s="183" t="s">
        <v>471</v>
      </c>
      <c r="C273" s="184">
        <v>1</v>
      </c>
      <c r="D273" s="184">
        <v>2017</v>
      </c>
      <c r="E273" s="185">
        <v>500</v>
      </c>
    </row>
    <row r="274" spans="1:5">
      <c r="A274" s="178">
        <v>9</v>
      </c>
      <c r="B274" s="183" t="s">
        <v>472</v>
      </c>
      <c r="C274" s="184">
        <v>1</v>
      </c>
      <c r="D274" s="184">
        <v>2017</v>
      </c>
      <c r="E274" s="185">
        <v>799.99</v>
      </c>
    </row>
    <row r="275" spans="1:5">
      <c r="A275" s="178">
        <v>10</v>
      </c>
      <c r="B275" s="183" t="s">
        <v>473</v>
      </c>
      <c r="C275" s="184">
        <v>3</v>
      </c>
      <c r="D275" s="184">
        <v>2017</v>
      </c>
      <c r="E275" s="185">
        <v>6300</v>
      </c>
    </row>
    <row r="276" spans="1:5">
      <c r="A276" s="178">
        <v>11</v>
      </c>
      <c r="B276" s="183" t="s">
        <v>474</v>
      </c>
      <c r="C276" s="184">
        <v>2</v>
      </c>
      <c r="D276" s="184">
        <v>2018</v>
      </c>
      <c r="E276" s="185">
        <v>3580</v>
      </c>
    </row>
    <row r="277" spans="1:5">
      <c r="A277" s="178">
        <v>12</v>
      </c>
      <c r="B277" s="183" t="s">
        <v>475</v>
      </c>
      <c r="C277" s="184">
        <v>4</v>
      </c>
      <c r="D277" s="184">
        <v>2018</v>
      </c>
      <c r="E277" s="185">
        <v>1354</v>
      </c>
    </row>
    <row r="278" spans="1:5" ht="30">
      <c r="A278" s="178">
        <v>13</v>
      </c>
      <c r="B278" s="183" t="s">
        <v>476</v>
      </c>
      <c r="C278" s="184">
        <v>3</v>
      </c>
      <c r="D278" s="184">
        <v>2018</v>
      </c>
      <c r="E278" s="185">
        <v>13793.22</v>
      </c>
    </row>
    <row r="279" spans="1:5">
      <c r="A279" s="178">
        <v>14</v>
      </c>
      <c r="B279" s="183" t="s">
        <v>477</v>
      </c>
      <c r="C279" s="184">
        <v>32</v>
      </c>
      <c r="D279" s="184">
        <v>2015</v>
      </c>
      <c r="E279" s="185">
        <v>102336</v>
      </c>
    </row>
    <row r="280" spans="1:5">
      <c r="A280" s="178">
        <v>15</v>
      </c>
      <c r="B280" s="183" t="s">
        <v>478</v>
      </c>
      <c r="C280" s="184">
        <v>1</v>
      </c>
      <c r="D280" s="184">
        <v>2019</v>
      </c>
      <c r="E280" s="185">
        <v>4250</v>
      </c>
    </row>
    <row r="281" spans="1:5">
      <c r="A281" s="178">
        <v>16</v>
      </c>
      <c r="B281" s="186" t="s">
        <v>479</v>
      </c>
      <c r="C281" s="184">
        <v>1</v>
      </c>
      <c r="D281" s="184">
        <v>2017</v>
      </c>
      <c r="E281" s="187">
        <v>750</v>
      </c>
    </row>
    <row r="282" spans="1:5" ht="30">
      <c r="A282" s="178">
        <v>17</v>
      </c>
      <c r="B282" s="188" t="s">
        <v>480</v>
      </c>
      <c r="C282" s="184">
        <v>1</v>
      </c>
      <c r="D282" s="184">
        <v>2019</v>
      </c>
      <c r="E282" s="189">
        <v>3640</v>
      </c>
    </row>
    <row r="283" spans="1:5">
      <c r="A283" s="178">
        <v>18</v>
      </c>
      <c r="B283" s="188" t="s">
        <v>481</v>
      </c>
      <c r="C283" s="184">
        <v>1</v>
      </c>
      <c r="D283" s="184">
        <v>2019</v>
      </c>
      <c r="E283" s="189">
        <v>830</v>
      </c>
    </row>
    <row r="284" spans="1:5" ht="30">
      <c r="A284" s="178">
        <v>19</v>
      </c>
      <c r="B284" s="188" t="s">
        <v>482</v>
      </c>
      <c r="C284" s="184">
        <v>20</v>
      </c>
      <c r="D284" s="184">
        <v>2019</v>
      </c>
      <c r="E284" s="189">
        <v>48600</v>
      </c>
    </row>
    <row r="285" spans="1:5">
      <c r="A285" s="178">
        <v>20</v>
      </c>
      <c r="B285" s="190" t="s">
        <v>483</v>
      </c>
      <c r="C285" s="191">
        <v>20</v>
      </c>
      <c r="D285" s="191">
        <v>2019</v>
      </c>
      <c r="E285" s="192">
        <v>9040</v>
      </c>
    </row>
    <row r="286" spans="1:5">
      <c r="A286" s="178">
        <v>21</v>
      </c>
      <c r="B286" s="193" t="s">
        <v>484</v>
      </c>
      <c r="C286" s="194">
        <v>3</v>
      </c>
      <c r="D286" s="194">
        <v>2020</v>
      </c>
      <c r="E286" s="195">
        <v>52500</v>
      </c>
    </row>
    <row r="287" spans="1:5">
      <c r="A287" s="178">
        <v>22</v>
      </c>
      <c r="B287" s="193" t="s">
        <v>485</v>
      </c>
      <c r="C287" s="194">
        <v>10</v>
      </c>
      <c r="D287" s="194">
        <v>2020</v>
      </c>
      <c r="E287" s="195">
        <v>7608.8</v>
      </c>
    </row>
    <row r="288" spans="1:5">
      <c r="A288" s="178">
        <v>23</v>
      </c>
      <c r="B288" s="193" t="s">
        <v>486</v>
      </c>
      <c r="C288" s="194">
        <v>10</v>
      </c>
      <c r="D288" s="194">
        <v>2020</v>
      </c>
      <c r="E288" s="195">
        <v>9520.7000000000007</v>
      </c>
    </row>
    <row r="289" spans="1:5">
      <c r="A289" s="178">
        <v>24</v>
      </c>
      <c r="B289" s="193" t="s">
        <v>487</v>
      </c>
      <c r="C289" s="194">
        <v>10</v>
      </c>
      <c r="D289" s="194">
        <v>2020</v>
      </c>
      <c r="E289" s="195">
        <v>8755.6</v>
      </c>
    </row>
    <row r="290" spans="1:5">
      <c r="A290" s="196">
        <v>25</v>
      </c>
      <c r="B290" s="197" t="s">
        <v>488</v>
      </c>
      <c r="C290" s="198">
        <v>1</v>
      </c>
      <c r="D290" s="198">
        <v>2021</v>
      </c>
      <c r="E290" s="199">
        <v>8000</v>
      </c>
    </row>
    <row r="291" spans="1:5">
      <c r="A291" s="178">
        <v>26</v>
      </c>
      <c r="B291" s="200" t="s">
        <v>489</v>
      </c>
      <c r="C291" s="184">
        <v>3</v>
      </c>
      <c r="D291" s="184">
        <v>2021</v>
      </c>
      <c r="E291" s="201">
        <v>11397.01</v>
      </c>
    </row>
    <row r="292" spans="1:5">
      <c r="A292" s="178">
        <v>27</v>
      </c>
      <c r="B292" s="200" t="s">
        <v>490</v>
      </c>
      <c r="C292" s="184">
        <v>1</v>
      </c>
      <c r="D292" s="184">
        <v>2021</v>
      </c>
      <c r="E292" s="201">
        <v>4199</v>
      </c>
    </row>
    <row r="293" spans="1:5">
      <c r="A293" s="178">
        <v>28</v>
      </c>
      <c r="B293" s="200" t="s">
        <v>491</v>
      </c>
      <c r="C293" s="184">
        <v>1</v>
      </c>
      <c r="D293" s="184">
        <v>2021</v>
      </c>
      <c r="E293" s="201">
        <v>1349</v>
      </c>
    </row>
    <row r="294" spans="1:5">
      <c r="A294" s="178">
        <v>29</v>
      </c>
      <c r="B294" s="200" t="s">
        <v>492</v>
      </c>
      <c r="C294" s="184">
        <v>2</v>
      </c>
      <c r="D294" s="184">
        <v>2022</v>
      </c>
      <c r="E294" s="201">
        <v>2798</v>
      </c>
    </row>
    <row r="295" spans="1:5">
      <c r="A295" s="202"/>
      <c r="B295" s="202"/>
      <c r="C295" s="203"/>
      <c r="D295" s="204" t="s">
        <v>39</v>
      </c>
      <c r="E295" s="205">
        <f>SUM(E266:E294)</f>
        <v>371265.13</v>
      </c>
    </row>
    <row r="296" spans="1:5">
      <c r="A296" s="202"/>
      <c r="B296" s="202"/>
      <c r="C296" s="202"/>
      <c r="D296" s="202"/>
      <c r="E296" s="206"/>
    </row>
    <row r="297" spans="1:5">
      <c r="A297" s="322" t="s">
        <v>150</v>
      </c>
      <c r="B297" s="322"/>
      <c r="C297" s="175"/>
      <c r="D297" s="207"/>
      <c r="E297" s="207"/>
    </row>
    <row r="298" spans="1:5" ht="71.25">
      <c r="A298" s="177" t="s">
        <v>41</v>
      </c>
      <c r="B298" s="177" t="s">
        <v>42</v>
      </c>
      <c r="C298" s="177" t="s">
        <v>463</v>
      </c>
      <c r="D298" s="177" t="s">
        <v>43</v>
      </c>
      <c r="E298" s="177" t="s">
        <v>44</v>
      </c>
    </row>
    <row r="299" spans="1:5">
      <c r="A299" s="184" t="s">
        <v>8</v>
      </c>
      <c r="B299" s="208" t="s">
        <v>493</v>
      </c>
      <c r="C299" s="184">
        <v>15</v>
      </c>
      <c r="D299" s="184">
        <v>2017</v>
      </c>
      <c r="E299" s="185">
        <v>37499.99</v>
      </c>
    </row>
    <row r="300" spans="1:5">
      <c r="A300" s="184" t="s">
        <v>14</v>
      </c>
      <c r="B300" s="208" t="s">
        <v>494</v>
      </c>
      <c r="C300" s="184">
        <v>6</v>
      </c>
      <c r="D300" s="184">
        <v>2016</v>
      </c>
      <c r="E300" s="185">
        <v>5706</v>
      </c>
    </row>
    <row r="301" spans="1:5">
      <c r="A301" s="184" t="s">
        <v>17</v>
      </c>
      <c r="B301" s="208" t="s">
        <v>495</v>
      </c>
      <c r="C301" s="184">
        <v>3</v>
      </c>
      <c r="D301" s="184">
        <v>2016</v>
      </c>
      <c r="E301" s="185">
        <v>2754</v>
      </c>
    </row>
    <row r="302" spans="1:5">
      <c r="A302" s="184" t="s">
        <v>22</v>
      </c>
      <c r="B302" s="208" t="s">
        <v>496</v>
      </c>
      <c r="C302" s="184">
        <v>10</v>
      </c>
      <c r="D302" s="184">
        <v>2016</v>
      </c>
      <c r="E302" s="185">
        <v>4793.7</v>
      </c>
    </row>
    <row r="303" spans="1:5">
      <c r="A303" s="184" t="s">
        <v>25</v>
      </c>
      <c r="B303" s="208" t="s">
        <v>497</v>
      </c>
      <c r="C303" s="184">
        <v>1</v>
      </c>
      <c r="D303" s="184">
        <v>2016</v>
      </c>
      <c r="E303" s="185">
        <v>1898.99</v>
      </c>
    </row>
    <row r="304" spans="1:5">
      <c r="A304" s="184" t="s">
        <v>28</v>
      </c>
      <c r="B304" s="208" t="s">
        <v>498</v>
      </c>
      <c r="C304" s="184">
        <v>1</v>
      </c>
      <c r="D304" s="184">
        <v>2016</v>
      </c>
      <c r="E304" s="185">
        <v>998</v>
      </c>
    </row>
    <row r="305" spans="1:5">
      <c r="A305" s="184" t="s">
        <v>32</v>
      </c>
      <c r="B305" s="208" t="s">
        <v>499</v>
      </c>
      <c r="C305" s="184">
        <v>3</v>
      </c>
      <c r="D305" s="184">
        <v>2019</v>
      </c>
      <c r="E305" s="185">
        <v>7317</v>
      </c>
    </row>
    <row r="306" spans="1:5">
      <c r="A306" s="184" t="s">
        <v>52</v>
      </c>
      <c r="B306" s="208" t="s">
        <v>500</v>
      </c>
      <c r="C306" s="184">
        <v>8</v>
      </c>
      <c r="D306" s="184">
        <v>2015</v>
      </c>
      <c r="E306" s="185">
        <v>18100</v>
      </c>
    </row>
    <row r="307" spans="1:5" ht="30">
      <c r="A307" s="184" t="s">
        <v>54</v>
      </c>
      <c r="B307" s="208" t="s">
        <v>501</v>
      </c>
      <c r="C307" s="184">
        <v>6</v>
      </c>
      <c r="D307" s="184">
        <v>2019</v>
      </c>
      <c r="E307" s="185">
        <v>15000</v>
      </c>
    </row>
    <row r="308" spans="1:5">
      <c r="A308" s="207"/>
      <c r="B308" s="207"/>
      <c r="C308" s="207"/>
      <c r="D308" s="204" t="s">
        <v>39</v>
      </c>
      <c r="E308" s="209">
        <v>94067.68</v>
      </c>
    </row>
    <row r="309" spans="1:5">
      <c r="A309" s="35"/>
      <c r="B309" s="35"/>
      <c r="C309" s="35"/>
      <c r="D309" s="35"/>
      <c r="E309" s="35"/>
    </row>
    <row r="310" spans="1:5">
      <c r="A310" s="321" t="s">
        <v>405</v>
      </c>
      <c r="B310" s="321"/>
      <c r="C310" s="321"/>
      <c r="D310" s="321"/>
      <c r="E310" s="35"/>
    </row>
    <row r="311" spans="1:5">
      <c r="A311" s="322" t="s">
        <v>151</v>
      </c>
      <c r="B311" s="322"/>
      <c r="C311" s="176"/>
      <c r="D311" s="176"/>
      <c r="E311" s="35"/>
    </row>
    <row r="312" spans="1:5" ht="57">
      <c r="A312" s="210" t="s">
        <v>41</v>
      </c>
      <c r="B312" s="177" t="s">
        <v>42</v>
      </c>
      <c r="C312" s="177" t="s">
        <v>43</v>
      </c>
      <c r="D312" s="177" t="s">
        <v>44</v>
      </c>
      <c r="E312" s="35"/>
    </row>
    <row r="313" spans="1:5">
      <c r="A313" s="194">
        <v>1</v>
      </c>
      <c r="B313" s="211" t="s">
        <v>420</v>
      </c>
      <c r="C313" s="184">
        <v>2018</v>
      </c>
      <c r="D313" s="185">
        <v>2800</v>
      </c>
      <c r="E313" s="35"/>
    </row>
    <row r="314" spans="1:5">
      <c r="A314" s="194">
        <v>2</v>
      </c>
      <c r="B314" s="212" t="s">
        <v>421</v>
      </c>
      <c r="C314" s="213">
        <v>2020</v>
      </c>
      <c r="D314" s="214">
        <v>44800</v>
      </c>
      <c r="E314" s="35"/>
    </row>
    <row r="315" spans="1:5">
      <c r="A315" s="194">
        <v>3</v>
      </c>
      <c r="B315" s="215" t="s">
        <v>422</v>
      </c>
      <c r="C315" s="216">
        <v>2020</v>
      </c>
      <c r="D315" s="217">
        <v>14000</v>
      </c>
      <c r="E315" s="35"/>
    </row>
    <row r="316" spans="1:5">
      <c r="A316" s="194">
        <v>4</v>
      </c>
      <c r="B316" s="218" t="s">
        <v>423</v>
      </c>
      <c r="C316" s="213">
        <v>2021</v>
      </c>
      <c r="D316" s="219">
        <v>7000</v>
      </c>
      <c r="E316" s="35"/>
    </row>
    <row r="317" spans="1:5">
      <c r="A317" s="194">
        <v>5</v>
      </c>
      <c r="B317" s="215" t="s">
        <v>424</v>
      </c>
      <c r="C317" s="216">
        <v>2022</v>
      </c>
      <c r="D317" s="217">
        <v>12000</v>
      </c>
      <c r="E317" s="35"/>
    </row>
    <row r="318" spans="1:5">
      <c r="A318" s="194">
        <v>6</v>
      </c>
      <c r="B318" s="215" t="s">
        <v>425</v>
      </c>
      <c r="C318" s="216">
        <v>2022</v>
      </c>
      <c r="D318" s="217">
        <v>30000</v>
      </c>
      <c r="E318" s="35"/>
    </row>
    <row r="319" spans="1:5">
      <c r="A319" s="194">
        <v>6</v>
      </c>
      <c r="B319" s="218" t="s">
        <v>426</v>
      </c>
      <c r="C319" s="213">
        <v>2022</v>
      </c>
      <c r="D319" s="219">
        <v>8000</v>
      </c>
      <c r="E319" s="35"/>
    </row>
    <row r="320" spans="1:5">
      <c r="A320" s="207"/>
      <c r="B320" s="207"/>
      <c r="C320" s="204" t="s">
        <v>39</v>
      </c>
      <c r="D320" s="220">
        <f>SUM(D313:D319)</f>
        <v>118600</v>
      </c>
      <c r="E320" s="35"/>
    </row>
    <row r="321" spans="1:5">
      <c r="A321" s="35"/>
      <c r="B321" s="35"/>
      <c r="C321" s="35"/>
      <c r="D321" s="35"/>
      <c r="E321" s="35"/>
    </row>
    <row r="322" spans="1:5">
      <c r="A322" s="322" t="s">
        <v>150</v>
      </c>
      <c r="B322" s="322"/>
      <c r="C322" s="207"/>
      <c r="D322" s="207"/>
      <c r="E322" s="35"/>
    </row>
    <row r="323" spans="1:5" ht="57">
      <c r="A323" s="177" t="s">
        <v>41</v>
      </c>
      <c r="B323" s="177" t="s">
        <v>42</v>
      </c>
      <c r="C323" s="177" t="s">
        <v>43</v>
      </c>
      <c r="D323" s="177" t="s">
        <v>44</v>
      </c>
      <c r="E323" s="35"/>
    </row>
    <row r="324" spans="1:5">
      <c r="A324" s="184">
        <v>1</v>
      </c>
      <c r="B324" s="221" t="s">
        <v>427</v>
      </c>
      <c r="C324" s="184">
        <v>2017</v>
      </c>
      <c r="D324" s="185">
        <v>4400</v>
      </c>
      <c r="E324" s="35"/>
    </row>
    <row r="325" spans="1:5">
      <c r="A325" s="184">
        <v>2</v>
      </c>
      <c r="B325" s="222" t="s">
        <v>428</v>
      </c>
      <c r="C325" s="184">
        <v>2017</v>
      </c>
      <c r="D325" s="185">
        <v>6600</v>
      </c>
      <c r="E325" s="35"/>
    </row>
    <row r="326" spans="1:5">
      <c r="A326" s="184">
        <v>3</v>
      </c>
      <c r="B326" s="222" t="s">
        <v>429</v>
      </c>
      <c r="C326" s="184">
        <v>2017</v>
      </c>
      <c r="D326" s="185">
        <v>4360</v>
      </c>
      <c r="E326" s="35"/>
    </row>
    <row r="327" spans="1:5">
      <c r="A327" s="184">
        <v>4</v>
      </c>
      <c r="B327" s="222" t="s">
        <v>430</v>
      </c>
      <c r="C327" s="184">
        <v>2017</v>
      </c>
      <c r="D327" s="185">
        <v>4360</v>
      </c>
      <c r="E327" s="35"/>
    </row>
    <row r="328" spans="1:5">
      <c r="A328" s="184">
        <v>5</v>
      </c>
      <c r="B328" s="200" t="s">
        <v>431</v>
      </c>
      <c r="C328" s="184">
        <v>2017</v>
      </c>
      <c r="D328" s="185">
        <v>1540</v>
      </c>
      <c r="E328" s="35"/>
    </row>
    <row r="329" spans="1:5" ht="30">
      <c r="A329" s="184">
        <v>6</v>
      </c>
      <c r="B329" s="200" t="s">
        <v>432</v>
      </c>
      <c r="C329" s="184">
        <v>2018</v>
      </c>
      <c r="D329" s="185">
        <v>17592</v>
      </c>
      <c r="E329" s="35"/>
    </row>
    <row r="330" spans="1:5" ht="30">
      <c r="A330" s="184">
        <v>7</v>
      </c>
      <c r="B330" s="200" t="s">
        <v>433</v>
      </c>
      <c r="C330" s="184">
        <v>2018</v>
      </c>
      <c r="D330" s="185">
        <v>4597.74</v>
      </c>
      <c r="E330" s="35"/>
    </row>
    <row r="331" spans="1:5" ht="30">
      <c r="A331" s="184">
        <v>8</v>
      </c>
      <c r="B331" s="221" t="s">
        <v>434</v>
      </c>
      <c r="C331" s="184">
        <v>2020</v>
      </c>
      <c r="D331" s="185">
        <v>25000</v>
      </c>
      <c r="E331" s="35"/>
    </row>
    <row r="332" spans="1:5">
      <c r="A332" s="184">
        <v>9</v>
      </c>
      <c r="B332" s="223" t="s">
        <v>435</v>
      </c>
      <c r="C332" s="213">
        <v>2020</v>
      </c>
      <c r="D332" s="224">
        <v>14000</v>
      </c>
      <c r="E332" s="35"/>
    </row>
    <row r="333" spans="1:5">
      <c r="A333" s="207"/>
      <c r="B333" s="207"/>
      <c r="C333" s="204" t="s">
        <v>39</v>
      </c>
      <c r="D333" s="225">
        <v>82449.739999999991</v>
      </c>
      <c r="E333" s="35"/>
    </row>
    <row r="334" spans="1:5">
      <c r="A334" s="35"/>
      <c r="B334" s="35"/>
      <c r="C334" s="35"/>
      <c r="D334" s="35"/>
      <c r="E334" s="35"/>
    </row>
    <row r="335" spans="1:5">
      <c r="A335" s="321" t="s">
        <v>524</v>
      </c>
      <c r="B335" s="321"/>
      <c r="C335" s="321"/>
      <c r="D335" s="321"/>
      <c r="E335" s="35"/>
    </row>
    <row r="336" spans="1:5">
      <c r="A336" s="323" t="s">
        <v>151</v>
      </c>
      <c r="B336" s="323"/>
      <c r="C336" s="226"/>
      <c r="D336" s="226"/>
      <c r="E336" s="35"/>
    </row>
    <row r="337" spans="1:5" ht="57">
      <c r="A337" s="227" t="s">
        <v>41</v>
      </c>
      <c r="B337" s="227" t="s">
        <v>42</v>
      </c>
      <c r="C337" s="227" t="s">
        <v>43</v>
      </c>
      <c r="D337" s="227" t="s">
        <v>44</v>
      </c>
      <c r="E337" s="35"/>
    </row>
    <row r="338" spans="1:5">
      <c r="A338" s="228" t="s">
        <v>8</v>
      </c>
      <c r="B338" s="229" t="s">
        <v>531</v>
      </c>
      <c r="C338" s="230">
        <v>2017</v>
      </c>
      <c r="D338" s="231">
        <v>138943.21</v>
      </c>
      <c r="E338" s="35"/>
    </row>
    <row r="339" spans="1:5">
      <c r="A339" s="228" t="s">
        <v>14</v>
      </c>
      <c r="B339" s="232" t="s">
        <v>532</v>
      </c>
      <c r="C339" s="233">
        <v>2018</v>
      </c>
      <c r="D339" s="234">
        <v>2500</v>
      </c>
      <c r="E339" s="35"/>
    </row>
    <row r="340" spans="1:5">
      <c r="A340" s="228" t="s">
        <v>22</v>
      </c>
      <c r="B340" s="235" t="s">
        <v>533</v>
      </c>
      <c r="C340" s="236">
        <v>2018</v>
      </c>
      <c r="D340" s="237">
        <v>1662</v>
      </c>
      <c r="E340" s="35"/>
    </row>
    <row r="341" spans="1:5">
      <c r="A341" s="228" t="s">
        <v>25</v>
      </c>
      <c r="B341" s="238" t="s">
        <v>534</v>
      </c>
      <c r="C341" s="239">
        <v>2018</v>
      </c>
      <c r="D341" s="240">
        <v>61481.24</v>
      </c>
      <c r="E341" s="35"/>
    </row>
    <row r="342" spans="1:5">
      <c r="A342" s="228" t="s">
        <v>28</v>
      </c>
      <c r="B342" s="238" t="s">
        <v>535</v>
      </c>
      <c r="C342" s="239">
        <v>2018</v>
      </c>
      <c r="D342" s="240">
        <v>27036</v>
      </c>
      <c r="E342" s="35"/>
    </row>
    <row r="343" spans="1:5">
      <c r="A343" s="228" t="s">
        <v>32</v>
      </c>
      <c r="B343" s="238" t="s">
        <v>536</v>
      </c>
      <c r="C343" s="239">
        <v>2018</v>
      </c>
      <c r="D343" s="240">
        <v>1567.02</v>
      </c>
      <c r="E343" s="35"/>
    </row>
    <row r="344" spans="1:5">
      <c r="A344" s="228" t="s">
        <v>52</v>
      </c>
      <c r="B344" s="241" t="s">
        <v>537</v>
      </c>
      <c r="C344" s="239">
        <v>2018</v>
      </c>
      <c r="D344" s="240">
        <v>8560</v>
      </c>
      <c r="E344" s="35"/>
    </row>
    <row r="345" spans="1:5">
      <c r="A345" s="228" t="s">
        <v>54</v>
      </c>
      <c r="B345" s="241" t="s">
        <v>538</v>
      </c>
      <c r="C345" s="239">
        <v>2018</v>
      </c>
      <c r="D345" s="240">
        <v>1662</v>
      </c>
      <c r="E345" s="35"/>
    </row>
    <row r="346" spans="1:5">
      <c r="A346" s="228" t="s">
        <v>55</v>
      </c>
      <c r="B346" s="241" t="s">
        <v>539</v>
      </c>
      <c r="C346" s="239">
        <v>2019</v>
      </c>
      <c r="D346" s="240">
        <v>1645</v>
      </c>
      <c r="E346" s="35"/>
    </row>
    <row r="347" spans="1:5">
      <c r="A347" s="228" t="s">
        <v>56</v>
      </c>
      <c r="B347" s="212" t="s">
        <v>540</v>
      </c>
      <c r="C347" s="239">
        <v>2020</v>
      </c>
      <c r="D347" s="240">
        <v>87680</v>
      </c>
      <c r="E347" s="35"/>
    </row>
    <row r="348" spans="1:5">
      <c r="A348" s="228" t="s">
        <v>57</v>
      </c>
      <c r="B348" s="212" t="s">
        <v>541</v>
      </c>
      <c r="C348" s="239">
        <v>2020</v>
      </c>
      <c r="D348" s="240">
        <v>16960</v>
      </c>
      <c r="E348" s="35"/>
    </row>
    <row r="349" spans="1:5" ht="30">
      <c r="A349" s="228" t="s">
        <v>58</v>
      </c>
      <c r="B349" s="212" t="s">
        <v>542</v>
      </c>
      <c r="C349" s="239">
        <v>2020</v>
      </c>
      <c r="D349" s="240">
        <v>10784.64</v>
      </c>
      <c r="E349" s="35"/>
    </row>
    <row r="350" spans="1:5">
      <c r="A350" s="228" t="s">
        <v>59</v>
      </c>
      <c r="B350" s="212" t="s">
        <v>543</v>
      </c>
      <c r="C350" s="239">
        <v>2020</v>
      </c>
      <c r="D350" s="240">
        <v>70110</v>
      </c>
      <c r="E350" s="35"/>
    </row>
    <row r="351" spans="1:5">
      <c r="A351" s="228" t="s">
        <v>60</v>
      </c>
      <c r="B351" s="212" t="s">
        <v>544</v>
      </c>
      <c r="C351" s="239">
        <v>2020</v>
      </c>
      <c r="D351" s="240">
        <v>31212.48</v>
      </c>
      <c r="E351" s="35"/>
    </row>
    <row r="352" spans="1:5">
      <c r="A352" s="228" t="s">
        <v>61</v>
      </c>
      <c r="B352" s="212" t="s">
        <v>545</v>
      </c>
      <c r="C352" s="239">
        <v>2020</v>
      </c>
      <c r="D352" s="240">
        <v>3773.64</v>
      </c>
      <c r="E352" s="35"/>
    </row>
    <row r="353" spans="1:5">
      <c r="A353" s="228" t="s">
        <v>62</v>
      </c>
      <c r="B353" s="212" t="s">
        <v>546</v>
      </c>
      <c r="C353" s="239">
        <v>2020</v>
      </c>
      <c r="D353" s="240">
        <v>1311.18</v>
      </c>
      <c r="E353" s="35"/>
    </row>
    <row r="354" spans="1:5">
      <c r="A354" s="228" t="s">
        <v>63</v>
      </c>
      <c r="B354" s="242" t="s">
        <v>547</v>
      </c>
      <c r="C354" s="239">
        <v>2020</v>
      </c>
      <c r="D354" s="240">
        <v>13860</v>
      </c>
      <c r="E354" s="35"/>
    </row>
    <row r="355" spans="1:5">
      <c r="A355" s="228" t="s">
        <v>64</v>
      </c>
      <c r="B355" s="238" t="s">
        <v>548</v>
      </c>
      <c r="C355" s="239">
        <v>2021</v>
      </c>
      <c r="D355" s="240">
        <v>530</v>
      </c>
      <c r="E355" s="35"/>
    </row>
    <row r="356" spans="1:5">
      <c r="A356" s="228" t="s">
        <v>65</v>
      </c>
      <c r="B356" s="238" t="s">
        <v>549</v>
      </c>
      <c r="C356" s="239">
        <v>2021</v>
      </c>
      <c r="D356" s="240">
        <v>17500</v>
      </c>
      <c r="E356" s="35"/>
    </row>
    <row r="357" spans="1:5">
      <c r="A357" s="228" t="s">
        <v>66</v>
      </c>
      <c r="B357" s="238" t="s">
        <v>550</v>
      </c>
      <c r="C357" s="239">
        <v>2021</v>
      </c>
      <c r="D357" s="240">
        <v>6500</v>
      </c>
      <c r="E357" s="35"/>
    </row>
    <row r="358" spans="1:5">
      <c r="A358" s="228" t="s">
        <v>67</v>
      </c>
      <c r="B358" s="238" t="s">
        <v>550</v>
      </c>
      <c r="C358" s="239">
        <v>2021</v>
      </c>
      <c r="D358" s="240">
        <v>11000</v>
      </c>
      <c r="E358" s="35"/>
    </row>
    <row r="359" spans="1:5">
      <c r="A359" s="228" t="s">
        <v>68</v>
      </c>
      <c r="B359" s="238" t="s">
        <v>551</v>
      </c>
      <c r="C359" s="239">
        <v>2021</v>
      </c>
      <c r="D359" s="240">
        <v>6500</v>
      </c>
      <c r="E359" s="35"/>
    </row>
    <row r="360" spans="1:5">
      <c r="A360" s="228" t="s">
        <v>69</v>
      </c>
      <c r="B360" s="238" t="s">
        <v>551</v>
      </c>
      <c r="C360" s="239">
        <v>2021</v>
      </c>
      <c r="D360" s="240">
        <v>11000</v>
      </c>
      <c r="E360" s="35"/>
    </row>
    <row r="361" spans="1:5">
      <c r="A361" s="228" t="s">
        <v>71</v>
      </c>
      <c r="B361" s="243" t="s">
        <v>552</v>
      </c>
      <c r="C361" s="228">
        <v>2021</v>
      </c>
      <c r="D361" s="244">
        <v>2030</v>
      </c>
      <c r="E361" s="35"/>
    </row>
    <row r="362" spans="1:5">
      <c r="A362" s="228" t="s">
        <v>72</v>
      </c>
      <c r="B362" s="212" t="s">
        <v>553</v>
      </c>
      <c r="C362" s="239">
        <v>2021</v>
      </c>
      <c r="D362" s="240">
        <v>600</v>
      </c>
      <c r="E362" s="35"/>
    </row>
    <row r="363" spans="1:5">
      <c r="A363" s="228" t="s">
        <v>73</v>
      </c>
      <c r="B363" s="212" t="s">
        <v>554</v>
      </c>
      <c r="C363" s="239">
        <v>2021</v>
      </c>
      <c r="D363" s="240">
        <v>7280.37</v>
      </c>
      <c r="E363" s="35"/>
    </row>
    <row r="364" spans="1:5">
      <c r="A364" s="239" t="s">
        <v>75</v>
      </c>
      <c r="B364" s="212" t="s">
        <v>555</v>
      </c>
      <c r="C364" s="239">
        <v>2021</v>
      </c>
      <c r="D364" s="240">
        <v>6810</v>
      </c>
      <c r="E364" s="35"/>
    </row>
    <row r="365" spans="1:5">
      <c r="A365" s="239" t="s">
        <v>77</v>
      </c>
      <c r="B365" s="212" t="s">
        <v>556</v>
      </c>
      <c r="C365" s="239">
        <v>2022</v>
      </c>
      <c r="D365" s="240">
        <v>3321</v>
      </c>
      <c r="E365" s="35"/>
    </row>
    <row r="366" spans="1:5">
      <c r="A366" s="207"/>
      <c r="B366" s="207"/>
      <c r="C366" s="245" t="s">
        <v>39</v>
      </c>
      <c r="D366" s="246">
        <v>553819.77999999991</v>
      </c>
      <c r="E366" s="35"/>
    </row>
    <row r="367" spans="1:5">
      <c r="A367" s="207"/>
      <c r="B367" s="207"/>
      <c r="C367" s="245"/>
      <c r="D367" s="247"/>
      <c r="E367" s="35"/>
    </row>
    <row r="368" spans="1:5">
      <c r="A368" s="323" t="s">
        <v>150</v>
      </c>
      <c r="B368" s="323"/>
      <c r="C368" s="207"/>
      <c r="D368" s="207"/>
      <c r="E368" s="35"/>
    </row>
    <row r="369" spans="1:5" ht="57">
      <c r="A369" s="227" t="s">
        <v>41</v>
      </c>
      <c r="B369" s="227" t="s">
        <v>42</v>
      </c>
      <c r="C369" s="227" t="s">
        <v>43</v>
      </c>
      <c r="D369" s="227" t="s">
        <v>44</v>
      </c>
      <c r="E369" s="35"/>
    </row>
    <row r="370" spans="1:5">
      <c r="A370" s="228" t="s">
        <v>8</v>
      </c>
      <c r="B370" s="243" t="s">
        <v>557</v>
      </c>
      <c r="C370" s="228">
        <v>2017</v>
      </c>
      <c r="D370" s="244">
        <v>2500</v>
      </c>
      <c r="E370" s="35"/>
    </row>
    <row r="371" spans="1:5">
      <c r="A371" s="228" t="s">
        <v>14</v>
      </c>
      <c r="B371" s="243" t="s">
        <v>558</v>
      </c>
      <c r="C371" s="228">
        <v>2017</v>
      </c>
      <c r="D371" s="244">
        <v>3183.24</v>
      </c>
      <c r="E371" s="35"/>
    </row>
    <row r="372" spans="1:5">
      <c r="A372" s="230" t="s">
        <v>17</v>
      </c>
      <c r="B372" s="229" t="s">
        <v>559</v>
      </c>
      <c r="C372" s="230">
        <v>2018</v>
      </c>
      <c r="D372" s="231">
        <v>17073</v>
      </c>
      <c r="E372" s="35"/>
    </row>
    <row r="373" spans="1:5">
      <c r="A373" s="230" t="s">
        <v>22</v>
      </c>
      <c r="B373" s="238" t="s">
        <v>560</v>
      </c>
      <c r="C373" s="239">
        <v>2018</v>
      </c>
      <c r="D373" s="240">
        <v>8560</v>
      </c>
      <c r="E373" s="35"/>
    </row>
    <row r="374" spans="1:5">
      <c r="A374" s="230" t="s">
        <v>25</v>
      </c>
      <c r="B374" s="235" t="s">
        <v>561</v>
      </c>
      <c r="C374" s="236">
        <v>2018</v>
      </c>
      <c r="D374" s="237">
        <v>4160</v>
      </c>
      <c r="E374" s="35"/>
    </row>
    <row r="375" spans="1:5">
      <c r="A375" s="230" t="s">
        <v>28</v>
      </c>
      <c r="B375" s="238" t="s">
        <v>562</v>
      </c>
      <c r="C375" s="239">
        <v>2019</v>
      </c>
      <c r="D375" s="240">
        <v>2299</v>
      </c>
      <c r="E375" s="35"/>
    </row>
    <row r="376" spans="1:5">
      <c r="A376" s="230" t="s">
        <v>32</v>
      </c>
      <c r="B376" s="238" t="s">
        <v>563</v>
      </c>
      <c r="C376" s="239">
        <v>2019</v>
      </c>
      <c r="D376" s="240">
        <v>2399</v>
      </c>
      <c r="E376" s="35"/>
    </row>
    <row r="377" spans="1:5" ht="90">
      <c r="A377" s="230" t="s">
        <v>52</v>
      </c>
      <c r="B377" s="248" t="s">
        <v>564</v>
      </c>
      <c r="C377" s="239">
        <v>2020</v>
      </c>
      <c r="D377" s="240">
        <v>17500</v>
      </c>
      <c r="E377" s="35"/>
    </row>
    <row r="378" spans="1:5">
      <c r="A378" s="230" t="s">
        <v>54</v>
      </c>
      <c r="B378" s="238" t="s">
        <v>565</v>
      </c>
      <c r="C378" s="239">
        <v>2020</v>
      </c>
      <c r="D378" s="240">
        <v>52958.879999999997</v>
      </c>
      <c r="E378" s="35"/>
    </row>
    <row r="379" spans="1:5">
      <c r="A379" s="230" t="s">
        <v>55</v>
      </c>
      <c r="B379" s="238" t="s">
        <v>566</v>
      </c>
      <c r="C379" s="239">
        <v>2020</v>
      </c>
      <c r="D379" s="240">
        <v>12442.68</v>
      </c>
      <c r="E379" s="35"/>
    </row>
    <row r="380" spans="1:5">
      <c r="A380" s="230" t="s">
        <v>56</v>
      </c>
      <c r="B380" s="238" t="s">
        <v>567</v>
      </c>
      <c r="C380" s="239">
        <v>2020</v>
      </c>
      <c r="D380" s="240">
        <v>6000</v>
      </c>
      <c r="E380" s="35"/>
    </row>
    <row r="381" spans="1:5">
      <c r="A381" s="230" t="s">
        <v>57</v>
      </c>
      <c r="B381" s="238" t="s">
        <v>568</v>
      </c>
      <c r="C381" s="239">
        <v>2020</v>
      </c>
      <c r="D381" s="240">
        <v>46792.89</v>
      </c>
      <c r="E381" s="35"/>
    </row>
    <row r="382" spans="1:5">
      <c r="A382" s="230" t="s">
        <v>58</v>
      </c>
      <c r="B382" s="238" t="s">
        <v>569</v>
      </c>
      <c r="C382" s="239">
        <v>2020</v>
      </c>
      <c r="D382" s="240">
        <v>5000</v>
      </c>
      <c r="E382" s="35"/>
    </row>
    <row r="383" spans="1:5">
      <c r="A383" s="230" t="s">
        <v>59</v>
      </c>
      <c r="B383" s="238" t="s">
        <v>570</v>
      </c>
      <c r="C383" s="239">
        <v>2020</v>
      </c>
      <c r="D383" s="240">
        <v>1099.99</v>
      </c>
      <c r="E383" s="35"/>
    </row>
    <row r="384" spans="1:5">
      <c r="A384" s="239" t="s">
        <v>60</v>
      </c>
      <c r="B384" s="238" t="s">
        <v>571</v>
      </c>
      <c r="C384" s="239">
        <v>2021</v>
      </c>
      <c r="D384" s="240">
        <v>3614.97</v>
      </c>
      <c r="E384" s="35"/>
    </row>
    <row r="385" spans="1:5">
      <c r="A385" s="239" t="s">
        <v>61</v>
      </c>
      <c r="B385" s="238" t="s">
        <v>572</v>
      </c>
      <c r="C385" s="239">
        <v>2021</v>
      </c>
      <c r="D385" s="240">
        <v>9000</v>
      </c>
      <c r="E385" s="35"/>
    </row>
    <row r="386" spans="1:5">
      <c r="A386" s="239" t="s">
        <v>62</v>
      </c>
      <c r="B386" s="238" t="s">
        <v>573</v>
      </c>
      <c r="C386" s="239">
        <v>2021</v>
      </c>
      <c r="D386" s="249">
        <v>49999</v>
      </c>
      <c r="E386" s="35"/>
    </row>
    <row r="387" spans="1:5">
      <c r="A387" s="207"/>
      <c r="B387" s="207"/>
      <c r="C387" s="250" t="s">
        <v>39</v>
      </c>
      <c r="D387" s="251">
        <v>244582.65</v>
      </c>
      <c r="E387" s="35"/>
    </row>
    <row r="388" spans="1:5">
      <c r="A388" s="35"/>
      <c r="B388" s="35"/>
      <c r="C388" s="35"/>
      <c r="D388" s="35"/>
      <c r="E388" s="35"/>
    </row>
    <row r="389" spans="1:5">
      <c r="A389" s="321" t="s">
        <v>574</v>
      </c>
      <c r="B389" s="321"/>
      <c r="C389" s="321"/>
      <c r="D389" s="321"/>
      <c r="E389" s="35"/>
    </row>
    <row r="390" spans="1:5">
      <c r="A390" s="322" t="s">
        <v>151</v>
      </c>
      <c r="B390" s="322"/>
      <c r="C390" s="176"/>
      <c r="D390" s="176"/>
      <c r="E390" s="35"/>
    </row>
    <row r="391" spans="1:5" ht="57">
      <c r="A391" s="177" t="s">
        <v>41</v>
      </c>
      <c r="B391" s="177" t="s">
        <v>42</v>
      </c>
      <c r="C391" s="177" t="s">
        <v>43</v>
      </c>
      <c r="D391" s="177" t="s">
        <v>44</v>
      </c>
      <c r="E391" s="35"/>
    </row>
    <row r="392" spans="1:5">
      <c r="A392" s="184" t="s">
        <v>8</v>
      </c>
      <c r="B392" s="200" t="s">
        <v>592</v>
      </c>
      <c r="C392" s="184">
        <v>2017</v>
      </c>
      <c r="D392" s="189">
        <v>450</v>
      </c>
      <c r="E392" s="35"/>
    </row>
    <row r="393" spans="1:5">
      <c r="A393" s="184" t="s">
        <v>14</v>
      </c>
      <c r="B393" s="200" t="s">
        <v>593</v>
      </c>
      <c r="C393" s="184">
        <v>2017</v>
      </c>
      <c r="D393" s="189">
        <v>250</v>
      </c>
      <c r="E393" s="35"/>
    </row>
    <row r="394" spans="1:5">
      <c r="A394" s="252" t="s">
        <v>17</v>
      </c>
      <c r="B394" s="202" t="s">
        <v>594</v>
      </c>
      <c r="C394" s="252">
        <v>2020</v>
      </c>
      <c r="D394" s="253">
        <v>669</v>
      </c>
      <c r="E394" s="35"/>
    </row>
    <row r="395" spans="1:5">
      <c r="A395" s="252" t="s">
        <v>22</v>
      </c>
      <c r="B395" s="202" t="s">
        <v>595</v>
      </c>
      <c r="C395" s="252">
        <v>2020</v>
      </c>
      <c r="D395" s="254">
        <v>580</v>
      </c>
      <c r="E395" s="35"/>
    </row>
    <row r="396" spans="1:5">
      <c r="A396" s="207"/>
      <c r="B396" s="207"/>
      <c r="C396" s="255" t="s">
        <v>39</v>
      </c>
      <c r="D396" s="256">
        <v>1949</v>
      </c>
      <c r="E396" s="35"/>
    </row>
    <row r="397" spans="1:5">
      <c r="A397" s="322" t="s">
        <v>150</v>
      </c>
      <c r="B397" s="322"/>
      <c r="C397" s="207"/>
      <c r="D397" s="207"/>
      <c r="E397" s="35"/>
    </row>
    <row r="398" spans="1:5" ht="57">
      <c r="A398" s="177" t="s">
        <v>41</v>
      </c>
      <c r="B398" s="177" t="s">
        <v>42</v>
      </c>
      <c r="C398" s="177" t="s">
        <v>43</v>
      </c>
      <c r="D398" s="177" t="s">
        <v>44</v>
      </c>
      <c r="E398" s="35"/>
    </row>
    <row r="399" spans="1:5">
      <c r="A399" s="184" t="s">
        <v>8</v>
      </c>
      <c r="B399" s="200" t="s">
        <v>596</v>
      </c>
      <c r="C399" s="184">
        <v>2018</v>
      </c>
      <c r="D399" s="189">
        <v>6000</v>
      </c>
      <c r="E399" s="35"/>
    </row>
    <row r="400" spans="1:5">
      <c r="A400" s="184" t="s">
        <v>14</v>
      </c>
      <c r="B400" s="200" t="s">
        <v>597</v>
      </c>
      <c r="C400" s="184">
        <v>2014</v>
      </c>
      <c r="D400" s="189">
        <v>2500</v>
      </c>
      <c r="E400" s="35"/>
    </row>
    <row r="401" spans="1:5">
      <c r="A401" s="184" t="s">
        <v>17</v>
      </c>
      <c r="B401" s="200" t="s">
        <v>598</v>
      </c>
      <c r="C401" s="184">
        <v>2019</v>
      </c>
      <c r="D401" s="189">
        <v>16427</v>
      </c>
      <c r="E401" s="35"/>
    </row>
    <row r="402" spans="1:5" ht="30">
      <c r="A402" s="184" t="s">
        <v>22</v>
      </c>
      <c r="B402" s="223" t="s">
        <v>599</v>
      </c>
      <c r="C402" s="194">
        <v>2020</v>
      </c>
      <c r="D402" s="257">
        <v>10000</v>
      </c>
      <c r="E402" s="35"/>
    </row>
    <row r="403" spans="1:5">
      <c r="A403" s="184" t="s">
        <v>25</v>
      </c>
      <c r="B403" s="223" t="s">
        <v>600</v>
      </c>
      <c r="C403" s="194">
        <v>2019</v>
      </c>
      <c r="D403" s="257">
        <v>2440</v>
      </c>
      <c r="E403" s="35"/>
    </row>
    <row r="404" spans="1:5">
      <c r="A404" s="184" t="s">
        <v>28</v>
      </c>
      <c r="B404" s="223" t="s">
        <v>601</v>
      </c>
      <c r="C404" s="194">
        <v>2020</v>
      </c>
      <c r="D404" s="257">
        <v>3000</v>
      </c>
      <c r="E404" s="35"/>
    </row>
    <row r="405" spans="1:5">
      <c r="A405" s="184" t="s">
        <v>32</v>
      </c>
      <c r="B405" s="223" t="s">
        <v>602</v>
      </c>
      <c r="C405" s="194">
        <v>2021</v>
      </c>
      <c r="D405" s="257">
        <v>2300</v>
      </c>
      <c r="E405" s="35"/>
    </row>
    <row r="406" spans="1:5">
      <c r="A406" s="184" t="s">
        <v>52</v>
      </c>
      <c r="B406" s="223" t="s">
        <v>603</v>
      </c>
      <c r="C406" s="194">
        <v>2021</v>
      </c>
      <c r="D406" s="257">
        <v>42818</v>
      </c>
      <c r="E406" s="35"/>
    </row>
    <row r="407" spans="1:5">
      <c r="A407" s="184"/>
      <c r="B407" s="258" t="s">
        <v>604</v>
      </c>
      <c r="C407" s="184"/>
      <c r="D407" s="259">
        <v>85485</v>
      </c>
      <c r="E407" s="35"/>
    </row>
    <row r="408" spans="1:5">
      <c r="A408" s="35"/>
      <c r="B408" s="35"/>
      <c r="C408" s="35"/>
      <c r="D408" s="35"/>
      <c r="E408" s="35"/>
    </row>
    <row r="409" spans="1:5">
      <c r="A409" s="35"/>
      <c r="B409" s="35"/>
      <c r="C409" s="35"/>
      <c r="D409" s="35"/>
      <c r="E409" s="35"/>
    </row>
    <row r="410" spans="1:5">
      <c r="A410" s="321" t="s">
        <v>624</v>
      </c>
      <c r="B410" s="321"/>
      <c r="C410" s="321"/>
      <c r="D410" s="321"/>
      <c r="E410" s="35"/>
    </row>
    <row r="411" spans="1:5">
      <c r="A411" s="322" t="s">
        <v>151</v>
      </c>
      <c r="B411" s="322"/>
      <c r="C411" s="176"/>
      <c r="D411" s="176"/>
      <c r="E411" s="35"/>
    </row>
    <row r="412" spans="1:5" ht="57">
      <c r="A412" s="177" t="s">
        <v>41</v>
      </c>
      <c r="B412" s="177" t="s">
        <v>42</v>
      </c>
      <c r="C412" s="177" t="s">
        <v>43</v>
      </c>
      <c r="D412" s="177" t="s">
        <v>44</v>
      </c>
      <c r="E412" s="35"/>
    </row>
    <row r="413" spans="1:5">
      <c r="A413" s="184" t="s">
        <v>8</v>
      </c>
      <c r="B413" s="222" t="s">
        <v>625</v>
      </c>
      <c r="C413" s="184">
        <v>2020</v>
      </c>
      <c r="D413" s="185">
        <v>2730</v>
      </c>
      <c r="E413" s="35"/>
    </row>
    <row r="414" spans="1:5">
      <c r="A414" s="184" t="s">
        <v>14</v>
      </c>
      <c r="B414" s="222" t="s">
        <v>626</v>
      </c>
      <c r="C414" s="184">
        <v>2020</v>
      </c>
      <c r="D414" s="185">
        <v>720</v>
      </c>
      <c r="E414" s="35"/>
    </row>
    <row r="415" spans="1:5">
      <c r="A415" s="184" t="s">
        <v>17</v>
      </c>
      <c r="B415" s="222" t="s">
        <v>627</v>
      </c>
      <c r="C415" s="184">
        <v>2020</v>
      </c>
      <c r="D415" s="185">
        <v>1360</v>
      </c>
      <c r="E415" s="35"/>
    </row>
    <row r="416" spans="1:5">
      <c r="A416" s="184" t="s">
        <v>22</v>
      </c>
      <c r="B416" s="222" t="s">
        <v>628</v>
      </c>
      <c r="C416" s="184">
        <v>2020</v>
      </c>
      <c r="D416" s="185">
        <v>5000</v>
      </c>
      <c r="E416" s="35"/>
    </row>
    <row r="417" spans="1:5">
      <c r="A417" s="184" t="s">
        <v>25</v>
      </c>
      <c r="B417" s="222" t="s">
        <v>626</v>
      </c>
      <c r="C417" s="184">
        <v>2020</v>
      </c>
      <c r="D417" s="185">
        <v>550</v>
      </c>
      <c r="E417" s="35"/>
    </row>
    <row r="418" spans="1:5">
      <c r="A418" s="184" t="s">
        <v>28</v>
      </c>
      <c r="B418" s="222" t="s">
        <v>625</v>
      </c>
      <c r="C418" s="184">
        <v>2020</v>
      </c>
      <c r="D418" s="185">
        <v>2500</v>
      </c>
      <c r="E418" s="35"/>
    </row>
    <row r="419" spans="1:5">
      <c r="A419" s="184" t="s">
        <v>32</v>
      </c>
      <c r="B419" s="222" t="s">
        <v>629</v>
      </c>
      <c r="C419" s="184">
        <v>2020</v>
      </c>
      <c r="D419" s="185">
        <v>8597.7000000000007</v>
      </c>
      <c r="E419" s="35"/>
    </row>
    <row r="420" spans="1:5">
      <c r="A420" s="184" t="s">
        <v>52</v>
      </c>
      <c r="B420" s="222" t="s">
        <v>630</v>
      </c>
      <c r="C420" s="184">
        <v>2020</v>
      </c>
      <c r="D420" s="185">
        <v>7500</v>
      </c>
      <c r="E420" s="35"/>
    </row>
    <row r="421" spans="1:5">
      <c r="A421" s="184" t="s">
        <v>54</v>
      </c>
      <c r="B421" s="222" t="s">
        <v>631</v>
      </c>
      <c r="C421" s="184">
        <v>2020</v>
      </c>
      <c r="D421" s="185">
        <v>1500</v>
      </c>
      <c r="E421" s="35"/>
    </row>
    <row r="422" spans="1:5">
      <c r="A422" s="184" t="s">
        <v>55</v>
      </c>
      <c r="B422" s="222" t="s">
        <v>632</v>
      </c>
      <c r="C422" s="184">
        <v>2020</v>
      </c>
      <c r="D422" s="185">
        <v>2750</v>
      </c>
      <c r="E422" s="35"/>
    </row>
    <row r="423" spans="1:5">
      <c r="A423" s="184" t="s">
        <v>56</v>
      </c>
      <c r="B423" s="222" t="s">
        <v>626</v>
      </c>
      <c r="C423" s="184">
        <v>2019</v>
      </c>
      <c r="D423" s="185">
        <v>450</v>
      </c>
      <c r="E423" s="35"/>
    </row>
    <row r="424" spans="1:5">
      <c r="A424" s="184" t="s">
        <v>57</v>
      </c>
      <c r="B424" s="260" t="s">
        <v>633</v>
      </c>
      <c r="C424" s="191">
        <v>2019</v>
      </c>
      <c r="D424" s="261">
        <v>900</v>
      </c>
      <c r="E424" s="35"/>
    </row>
    <row r="425" spans="1:5">
      <c r="A425" s="184" t="s">
        <v>58</v>
      </c>
      <c r="B425" s="218" t="s">
        <v>634</v>
      </c>
      <c r="C425" s="194">
        <v>2019</v>
      </c>
      <c r="D425" s="262">
        <v>5538</v>
      </c>
      <c r="E425" s="35"/>
    </row>
    <row r="426" spans="1:5">
      <c r="A426" s="184" t="s">
        <v>59</v>
      </c>
      <c r="B426" s="263" t="s">
        <v>635</v>
      </c>
      <c r="C426" s="181">
        <v>2018</v>
      </c>
      <c r="D426" s="182">
        <v>8000</v>
      </c>
      <c r="E426" s="35"/>
    </row>
    <row r="427" spans="1:5">
      <c r="A427" s="184" t="s">
        <v>60</v>
      </c>
      <c r="B427" s="222" t="s">
        <v>636</v>
      </c>
      <c r="C427" s="191">
        <v>2017</v>
      </c>
      <c r="D427" s="185">
        <v>3345</v>
      </c>
      <c r="E427" s="35"/>
    </row>
    <row r="428" spans="1:5">
      <c r="A428" s="202"/>
      <c r="B428" s="202"/>
      <c r="C428" s="264" t="s">
        <v>39</v>
      </c>
      <c r="D428" s="265">
        <v>51440.7</v>
      </c>
      <c r="E428" s="35"/>
    </row>
    <row r="429" spans="1:5">
      <c r="A429" s="202"/>
      <c r="B429" s="202"/>
      <c r="C429" s="202"/>
      <c r="D429" s="202"/>
      <c r="E429" s="35"/>
    </row>
    <row r="430" spans="1:5">
      <c r="A430" s="35"/>
      <c r="B430" s="35"/>
      <c r="C430" s="35"/>
      <c r="D430" s="35"/>
      <c r="E430" s="35"/>
    </row>
    <row r="431" spans="1:5">
      <c r="A431" s="322" t="s">
        <v>150</v>
      </c>
      <c r="B431" s="322"/>
      <c r="C431" s="207"/>
      <c r="D431" s="207"/>
      <c r="E431" s="35"/>
    </row>
    <row r="432" spans="1:5" ht="57">
      <c r="A432" s="266" t="s">
        <v>41</v>
      </c>
      <c r="B432" s="266" t="s">
        <v>42</v>
      </c>
      <c r="C432" s="266" t="s">
        <v>43</v>
      </c>
      <c r="D432" s="266" t="s">
        <v>44</v>
      </c>
      <c r="E432" s="35"/>
    </row>
    <row r="433" spans="1:5">
      <c r="A433" s="184" t="s">
        <v>8</v>
      </c>
      <c r="B433" s="218" t="s">
        <v>637</v>
      </c>
      <c r="C433" s="194">
        <v>2020</v>
      </c>
      <c r="D433" s="262">
        <v>3800</v>
      </c>
      <c r="E433" s="35"/>
    </row>
    <row r="434" spans="1:5">
      <c r="A434" s="184" t="s">
        <v>14</v>
      </c>
      <c r="B434" s="212" t="s">
        <v>638</v>
      </c>
      <c r="C434" s="194">
        <v>2020</v>
      </c>
      <c r="D434" s="262">
        <v>16200</v>
      </c>
      <c r="E434" s="35"/>
    </row>
    <row r="435" spans="1:5">
      <c r="A435" s="207"/>
      <c r="B435" s="207"/>
      <c r="C435" s="204" t="s">
        <v>39</v>
      </c>
      <c r="D435" s="220">
        <v>20000</v>
      </c>
      <c r="E435" s="35"/>
    </row>
    <row r="436" spans="1:5">
      <c r="A436" s="35"/>
      <c r="B436" s="35"/>
      <c r="C436" s="35"/>
      <c r="D436" s="35"/>
      <c r="E436" s="35"/>
    </row>
    <row r="437" spans="1:5">
      <c r="A437" s="321" t="s">
        <v>639</v>
      </c>
      <c r="B437" s="321"/>
      <c r="C437" s="321"/>
      <c r="D437" s="321"/>
      <c r="E437" s="35"/>
    </row>
    <row r="438" spans="1:5">
      <c r="A438" s="322" t="s">
        <v>151</v>
      </c>
      <c r="B438" s="322"/>
      <c r="C438" s="176"/>
      <c r="D438" s="176"/>
      <c r="E438" s="35"/>
    </row>
    <row r="439" spans="1:5" ht="57">
      <c r="A439" s="177" t="s">
        <v>41</v>
      </c>
      <c r="B439" s="177" t="s">
        <v>42</v>
      </c>
      <c r="C439" s="267" t="s">
        <v>645</v>
      </c>
      <c r="D439" s="266" t="s">
        <v>44</v>
      </c>
      <c r="E439" s="35"/>
    </row>
    <row r="440" spans="1:5">
      <c r="A440" s="184" t="s">
        <v>8</v>
      </c>
      <c r="B440" s="200" t="s">
        <v>646</v>
      </c>
      <c r="C440" s="268" t="s">
        <v>647</v>
      </c>
      <c r="D440" s="195">
        <v>4000</v>
      </c>
      <c r="E440" s="35"/>
    </row>
    <row r="441" spans="1:5">
      <c r="A441" s="184" t="s">
        <v>14</v>
      </c>
      <c r="B441" s="200" t="s">
        <v>648</v>
      </c>
      <c r="C441" s="268" t="s">
        <v>647</v>
      </c>
      <c r="D441" s="195">
        <v>650</v>
      </c>
      <c r="E441" s="35"/>
    </row>
    <row r="442" spans="1:5">
      <c r="A442" s="269" t="s">
        <v>17</v>
      </c>
      <c r="B442" s="270" t="s">
        <v>649</v>
      </c>
      <c r="C442" s="271" t="s">
        <v>650</v>
      </c>
      <c r="D442" s="195">
        <v>650</v>
      </c>
      <c r="E442" s="35"/>
    </row>
    <row r="443" spans="1:5">
      <c r="A443" s="272" t="s">
        <v>22</v>
      </c>
      <c r="B443" s="273" t="s">
        <v>649</v>
      </c>
      <c r="C443" s="274" t="s">
        <v>650</v>
      </c>
      <c r="D443" s="195">
        <v>650</v>
      </c>
      <c r="E443" s="35"/>
    </row>
    <row r="444" spans="1:5">
      <c r="A444" s="194" t="s">
        <v>25</v>
      </c>
      <c r="B444" s="223" t="s">
        <v>651</v>
      </c>
      <c r="C444" s="275" t="s">
        <v>652</v>
      </c>
      <c r="D444" s="195">
        <v>11000</v>
      </c>
      <c r="E444" s="35"/>
    </row>
    <row r="445" spans="1:5">
      <c r="A445" s="194" t="s">
        <v>28</v>
      </c>
      <c r="B445" s="223" t="s">
        <v>653</v>
      </c>
      <c r="C445" s="276" t="s">
        <v>654</v>
      </c>
      <c r="D445" s="195">
        <v>650.01</v>
      </c>
      <c r="E445" s="35"/>
    </row>
    <row r="446" spans="1:5">
      <c r="A446" s="194" t="s">
        <v>32</v>
      </c>
      <c r="B446" s="223" t="s">
        <v>653</v>
      </c>
      <c r="C446" s="276" t="s">
        <v>654</v>
      </c>
      <c r="D446" s="195">
        <v>650.01</v>
      </c>
      <c r="E446" s="35"/>
    </row>
    <row r="447" spans="1:5">
      <c r="A447" s="194" t="s">
        <v>52</v>
      </c>
      <c r="B447" s="223" t="s">
        <v>655</v>
      </c>
      <c r="C447" s="276" t="s">
        <v>654</v>
      </c>
      <c r="D447" s="195">
        <v>2400</v>
      </c>
      <c r="E447" s="35"/>
    </row>
    <row r="448" spans="1:5">
      <c r="A448" s="198" t="s">
        <v>54</v>
      </c>
      <c r="B448" s="277" t="s">
        <v>655</v>
      </c>
      <c r="C448" s="276" t="s">
        <v>654</v>
      </c>
      <c r="D448" s="195">
        <v>2400</v>
      </c>
      <c r="E448" s="35"/>
    </row>
    <row r="449" spans="1:5">
      <c r="A449" s="194" t="s">
        <v>55</v>
      </c>
      <c r="B449" s="223" t="s">
        <v>656</v>
      </c>
      <c r="C449" s="276" t="s">
        <v>654</v>
      </c>
      <c r="D449" s="195">
        <v>1000</v>
      </c>
      <c r="E449" s="35"/>
    </row>
    <row r="450" spans="1:5">
      <c r="A450" s="194" t="s">
        <v>657</v>
      </c>
      <c r="B450" s="223" t="s">
        <v>658</v>
      </c>
      <c r="C450" s="194" t="s">
        <v>659</v>
      </c>
      <c r="D450" s="195">
        <v>980</v>
      </c>
      <c r="E450" s="35"/>
    </row>
    <row r="451" spans="1:5">
      <c r="A451" s="202"/>
      <c r="B451" s="202"/>
      <c r="C451" s="204" t="s">
        <v>39</v>
      </c>
      <c r="D451" s="278">
        <v>25030.019999999997</v>
      </c>
      <c r="E451" s="35"/>
    </row>
    <row r="452" spans="1:5">
      <c r="A452" s="202"/>
      <c r="B452" s="202"/>
      <c r="C452" s="202"/>
      <c r="D452" s="202"/>
      <c r="E452" s="35"/>
    </row>
    <row r="453" spans="1:5">
      <c r="A453" s="35"/>
      <c r="B453" s="35"/>
      <c r="C453" s="35"/>
      <c r="D453" s="35"/>
      <c r="E453" s="35"/>
    </row>
    <row r="454" spans="1:5">
      <c r="A454" s="322" t="s">
        <v>150</v>
      </c>
      <c r="B454" s="322"/>
      <c r="C454" s="207"/>
      <c r="D454" s="207"/>
      <c r="E454" s="35"/>
    </row>
    <row r="455" spans="1:5" ht="57">
      <c r="A455" s="177" t="s">
        <v>41</v>
      </c>
      <c r="B455" s="177" t="s">
        <v>42</v>
      </c>
      <c r="C455" s="177" t="s">
        <v>43</v>
      </c>
      <c r="D455" s="177" t="s">
        <v>44</v>
      </c>
      <c r="E455" s="35"/>
    </row>
    <row r="456" spans="1:5">
      <c r="A456" s="191" t="s">
        <v>8</v>
      </c>
      <c r="B456" s="279" t="s">
        <v>660</v>
      </c>
      <c r="C456" s="191" t="s">
        <v>661</v>
      </c>
      <c r="D456" s="192">
        <v>2299</v>
      </c>
      <c r="E456" s="35"/>
    </row>
    <row r="457" spans="1:5">
      <c r="A457" s="194" t="s">
        <v>14</v>
      </c>
      <c r="B457" s="223" t="s">
        <v>662</v>
      </c>
      <c r="C457" s="194" t="s">
        <v>663</v>
      </c>
      <c r="D457" s="195">
        <v>9997</v>
      </c>
      <c r="E457" s="35"/>
    </row>
    <row r="458" spans="1:5">
      <c r="A458" s="194" t="s">
        <v>17</v>
      </c>
      <c r="B458" s="223" t="s">
        <v>664</v>
      </c>
      <c r="C458" s="194" t="s">
        <v>659</v>
      </c>
      <c r="D458" s="195">
        <v>3800</v>
      </c>
      <c r="E458" s="35"/>
    </row>
    <row r="459" spans="1:5">
      <c r="A459" s="207"/>
      <c r="B459" s="207"/>
      <c r="C459" s="204" t="s">
        <v>39</v>
      </c>
      <c r="D459" s="209">
        <f>SUM(D456:D458)</f>
        <v>16096</v>
      </c>
      <c r="E459" s="35"/>
    </row>
    <row r="460" spans="1:5">
      <c r="A460" s="35"/>
      <c r="B460" s="35"/>
      <c r="C460" s="35"/>
      <c r="D460" s="35"/>
      <c r="E460" s="35"/>
    </row>
    <row r="461" spans="1:5">
      <c r="A461" s="321" t="s">
        <v>665</v>
      </c>
      <c r="B461" s="321"/>
      <c r="C461" s="321"/>
      <c r="D461" s="321"/>
      <c r="E461" s="35"/>
    </row>
    <row r="462" spans="1:5">
      <c r="A462" s="322" t="s">
        <v>151</v>
      </c>
      <c r="B462" s="322"/>
      <c r="C462" s="176"/>
      <c r="D462" s="176"/>
      <c r="E462" s="35"/>
    </row>
    <row r="463" spans="1:5">
      <c r="A463" s="176"/>
      <c r="B463" s="176"/>
      <c r="C463" s="176"/>
      <c r="D463" s="176"/>
      <c r="E463" s="35"/>
    </row>
    <row r="464" spans="1:5" ht="57">
      <c r="A464" s="177" t="s">
        <v>41</v>
      </c>
      <c r="B464" s="177" t="s">
        <v>42</v>
      </c>
      <c r="C464" s="177" t="s">
        <v>43</v>
      </c>
      <c r="D464" s="177" t="s">
        <v>44</v>
      </c>
      <c r="E464" s="35"/>
    </row>
    <row r="465" spans="1:5">
      <c r="A465" s="184" t="s">
        <v>8</v>
      </c>
      <c r="B465" s="200" t="s">
        <v>670</v>
      </c>
      <c r="C465" s="184">
        <v>2018</v>
      </c>
      <c r="D465" s="189">
        <v>3500</v>
      </c>
      <c r="E465" s="35"/>
    </row>
    <row r="466" spans="1:5">
      <c r="A466" s="184" t="s">
        <v>14</v>
      </c>
      <c r="B466" s="200" t="s">
        <v>670</v>
      </c>
      <c r="C466" s="184">
        <v>2018</v>
      </c>
      <c r="D466" s="189">
        <v>3500</v>
      </c>
      <c r="E466" s="35"/>
    </row>
    <row r="467" spans="1:5">
      <c r="A467" s="184" t="s">
        <v>17</v>
      </c>
      <c r="B467" s="200" t="s">
        <v>670</v>
      </c>
      <c r="C467" s="184">
        <v>2018</v>
      </c>
      <c r="D467" s="189">
        <v>3500</v>
      </c>
      <c r="E467" s="35"/>
    </row>
    <row r="468" spans="1:5">
      <c r="A468" s="184" t="s">
        <v>22</v>
      </c>
      <c r="B468" s="200" t="s">
        <v>670</v>
      </c>
      <c r="C468" s="184">
        <v>2018</v>
      </c>
      <c r="D468" s="189">
        <v>3500</v>
      </c>
      <c r="E468" s="35"/>
    </row>
    <row r="469" spans="1:5">
      <c r="A469" s="184" t="s">
        <v>25</v>
      </c>
      <c r="B469" s="200" t="s">
        <v>670</v>
      </c>
      <c r="C469" s="184">
        <v>2018</v>
      </c>
      <c r="D469" s="189">
        <v>3500</v>
      </c>
      <c r="E469" s="35"/>
    </row>
    <row r="470" spans="1:5">
      <c r="A470" s="184" t="s">
        <v>28</v>
      </c>
      <c r="B470" s="200" t="s">
        <v>670</v>
      </c>
      <c r="C470" s="184">
        <v>2018</v>
      </c>
      <c r="D470" s="189">
        <v>3500</v>
      </c>
      <c r="E470" s="35"/>
    </row>
    <row r="471" spans="1:5">
      <c r="A471" s="184" t="s">
        <v>32</v>
      </c>
      <c r="B471" s="200" t="s">
        <v>670</v>
      </c>
      <c r="C471" s="184">
        <v>2018</v>
      </c>
      <c r="D471" s="189">
        <v>3500</v>
      </c>
      <c r="E471" s="35"/>
    </row>
    <row r="472" spans="1:5">
      <c r="A472" s="184" t="s">
        <v>52</v>
      </c>
      <c r="B472" s="200" t="s">
        <v>670</v>
      </c>
      <c r="C472" s="184">
        <v>2018</v>
      </c>
      <c r="D472" s="189">
        <v>3500</v>
      </c>
      <c r="E472" s="35"/>
    </row>
    <row r="473" spans="1:5">
      <c r="A473" s="184" t="s">
        <v>54</v>
      </c>
      <c r="B473" s="200" t="s">
        <v>671</v>
      </c>
      <c r="C473" s="184">
        <v>2021</v>
      </c>
      <c r="D473" s="189">
        <v>3300</v>
      </c>
      <c r="E473" s="35"/>
    </row>
    <row r="474" spans="1:5">
      <c r="A474" s="184" t="s">
        <v>55</v>
      </c>
      <c r="B474" s="200" t="s">
        <v>672</v>
      </c>
      <c r="C474" s="184">
        <v>2022</v>
      </c>
      <c r="D474" s="189">
        <v>2500</v>
      </c>
      <c r="E474" s="35"/>
    </row>
    <row r="475" spans="1:5">
      <c r="A475" s="184" t="s">
        <v>56</v>
      </c>
      <c r="B475" s="200" t="s">
        <v>673</v>
      </c>
      <c r="C475" s="184">
        <v>2017</v>
      </c>
      <c r="D475" s="189">
        <v>1390</v>
      </c>
      <c r="E475" s="35"/>
    </row>
    <row r="476" spans="1:5">
      <c r="A476" s="184" t="s">
        <v>57</v>
      </c>
      <c r="B476" s="200" t="s">
        <v>674</v>
      </c>
      <c r="C476" s="184">
        <v>2017</v>
      </c>
      <c r="D476" s="189">
        <v>1450</v>
      </c>
      <c r="E476" s="35"/>
    </row>
    <row r="477" spans="1:5">
      <c r="A477" s="184" t="s">
        <v>58</v>
      </c>
      <c r="B477" s="200" t="s">
        <v>675</v>
      </c>
      <c r="C477" s="184">
        <v>2017</v>
      </c>
      <c r="D477" s="189">
        <v>350</v>
      </c>
      <c r="E477" s="35"/>
    </row>
    <row r="478" spans="1:5">
      <c r="A478" s="184" t="s">
        <v>59</v>
      </c>
      <c r="B478" s="200" t="s">
        <v>676</v>
      </c>
      <c r="C478" s="184">
        <v>2017</v>
      </c>
      <c r="D478" s="189">
        <v>393.6</v>
      </c>
      <c r="E478" s="35"/>
    </row>
    <row r="479" spans="1:5">
      <c r="A479" s="184" t="s">
        <v>60</v>
      </c>
      <c r="B479" s="200" t="s">
        <v>677</v>
      </c>
      <c r="C479" s="184">
        <v>2018</v>
      </c>
      <c r="D479" s="189">
        <v>930</v>
      </c>
      <c r="E479" s="35"/>
    </row>
    <row r="480" spans="1:5">
      <c r="A480" s="184" t="s">
        <v>61</v>
      </c>
      <c r="B480" s="200" t="s">
        <v>678</v>
      </c>
      <c r="C480" s="184">
        <v>2018</v>
      </c>
      <c r="D480" s="189">
        <v>1100</v>
      </c>
      <c r="E480" s="35"/>
    </row>
    <row r="481" spans="1:5">
      <c r="A481" s="184" t="s">
        <v>62</v>
      </c>
      <c r="B481" s="200" t="s">
        <v>679</v>
      </c>
      <c r="C481" s="184">
        <v>2018</v>
      </c>
      <c r="D481" s="189">
        <v>900</v>
      </c>
      <c r="E481" s="35"/>
    </row>
    <row r="482" spans="1:5">
      <c r="A482" s="184" t="s">
        <v>63</v>
      </c>
      <c r="B482" s="200" t="s">
        <v>680</v>
      </c>
      <c r="C482" s="184">
        <v>2018</v>
      </c>
      <c r="D482" s="189">
        <v>900</v>
      </c>
      <c r="E482" s="35"/>
    </row>
    <row r="483" spans="1:5">
      <c r="A483" s="184" t="s">
        <v>64</v>
      </c>
      <c r="B483" s="200" t="s">
        <v>681</v>
      </c>
      <c r="C483" s="184">
        <v>2018</v>
      </c>
      <c r="D483" s="189">
        <v>1450</v>
      </c>
      <c r="E483" s="35"/>
    </row>
    <row r="484" spans="1:5">
      <c r="A484" s="184" t="s">
        <v>65</v>
      </c>
      <c r="B484" s="200" t="s">
        <v>682</v>
      </c>
      <c r="C484" s="184">
        <v>2021</v>
      </c>
      <c r="D484" s="189">
        <v>900</v>
      </c>
      <c r="E484" s="35"/>
    </row>
    <row r="485" spans="1:5">
      <c r="A485" s="184" t="s">
        <v>66</v>
      </c>
      <c r="B485" s="200" t="s">
        <v>683</v>
      </c>
      <c r="C485" s="184">
        <v>2021</v>
      </c>
      <c r="D485" s="189">
        <v>2300</v>
      </c>
      <c r="E485" s="35"/>
    </row>
    <row r="486" spans="1:5">
      <c r="A486" s="184" t="s">
        <v>67</v>
      </c>
      <c r="B486" s="200" t="s">
        <v>684</v>
      </c>
      <c r="C486" s="184">
        <v>2022</v>
      </c>
      <c r="D486" s="189">
        <v>2350</v>
      </c>
      <c r="E486" s="35"/>
    </row>
    <row r="487" spans="1:5">
      <c r="A487" s="184" t="s">
        <v>68</v>
      </c>
      <c r="B487" s="200" t="s">
        <v>685</v>
      </c>
      <c r="C487" s="184">
        <v>2022</v>
      </c>
      <c r="D487" s="189">
        <v>2350</v>
      </c>
      <c r="E487" s="35"/>
    </row>
    <row r="488" spans="1:5">
      <c r="A488" s="184" t="s">
        <v>69</v>
      </c>
      <c r="B488" s="200" t="s">
        <v>686</v>
      </c>
      <c r="C488" s="184">
        <v>2018</v>
      </c>
      <c r="D488" s="189">
        <v>1450</v>
      </c>
      <c r="E488" s="35"/>
    </row>
    <row r="489" spans="1:5">
      <c r="A489" s="184" t="s">
        <v>71</v>
      </c>
      <c r="B489" s="200" t="s">
        <v>687</v>
      </c>
      <c r="C489" s="184">
        <v>2019</v>
      </c>
      <c r="D489" s="189">
        <v>1895</v>
      </c>
      <c r="E489" s="35"/>
    </row>
    <row r="490" spans="1:5">
      <c r="A490" s="184" t="s">
        <v>72</v>
      </c>
      <c r="B490" s="200" t="s">
        <v>687</v>
      </c>
      <c r="C490" s="184">
        <v>2019</v>
      </c>
      <c r="D490" s="189">
        <v>1895</v>
      </c>
      <c r="E490" s="35"/>
    </row>
    <row r="491" spans="1:5">
      <c r="A491" s="184" t="s">
        <v>73</v>
      </c>
      <c r="B491" s="200" t="s">
        <v>688</v>
      </c>
      <c r="C491" s="184">
        <v>2021</v>
      </c>
      <c r="D491" s="189">
        <v>2300</v>
      </c>
      <c r="E491" s="35"/>
    </row>
    <row r="492" spans="1:5">
      <c r="A492" s="202"/>
      <c r="B492" s="202"/>
      <c r="C492" s="204" t="s">
        <v>39</v>
      </c>
      <c r="D492" s="220">
        <v>58103.6</v>
      </c>
      <c r="E492" s="35"/>
    </row>
    <row r="493" spans="1:5">
      <c r="A493" s="202"/>
      <c r="B493" s="202"/>
      <c r="C493" s="202"/>
      <c r="D493" s="202"/>
      <c r="E493" s="35"/>
    </row>
    <row r="494" spans="1:5">
      <c r="A494" s="35"/>
      <c r="B494" s="35"/>
      <c r="C494" s="35"/>
      <c r="D494" s="35"/>
      <c r="E494" s="35"/>
    </row>
    <row r="495" spans="1:5">
      <c r="A495" s="322" t="s">
        <v>150</v>
      </c>
      <c r="B495" s="322"/>
      <c r="C495" s="207"/>
      <c r="D495" s="207"/>
      <c r="E495" s="35"/>
    </row>
    <row r="496" spans="1:5">
      <c r="A496" s="35"/>
      <c r="B496" s="35"/>
      <c r="C496" s="35"/>
      <c r="D496" s="35"/>
      <c r="E496" s="35"/>
    </row>
    <row r="497" spans="1:5" ht="57">
      <c r="A497" s="177" t="s">
        <v>41</v>
      </c>
      <c r="B497" s="177" t="s">
        <v>42</v>
      </c>
      <c r="C497" s="177" t="s">
        <v>43</v>
      </c>
      <c r="D497" s="177" t="s">
        <v>44</v>
      </c>
      <c r="E497" s="35"/>
    </row>
    <row r="498" spans="1:5">
      <c r="A498" s="184" t="s">
        <v>8</v>
      </c>
      <c r="B498" s="200" t="s">
        <v>689</v>
      </c>
      <c r="C498" s="184">
        <v>2017</v>
      </c>
      <c r="D498" s="189">
        <v>1180.33</v>
      </c>
      <c r="E498" s="35"/>
    </row>
    <row r="499" spans="1:5">
      <c r="A499" s="184" t="s">
        <v>14</v>
      </c>
      <c r="B499" s="200" t="s">
        <v>690</v>
      </c>
      <c r="C499" s="184">
        <v>2017</v>
      </c>
      <c r="D499" s="189">
        <v>1020.9</v>
      </c>
      <c r="E499" s="35"/>
    </row>
    <row r="500" spans="1:5">
      <c r="A500" s="184" t="s">
        <v>17</v>
      </c>
      <c r="B500" s="200" t="s">
        <v>691</v>
      </c>
      <c r="C500" s="184">
        <v>2022</v>
      </c>
      <c r="D500" s="189">
        <v>2400</v>
      </c>
      <c r="E500" s="35"/>
    </row>
    <row r="501" spans="1:5">
      <c r="A501" s="207"/>
      <c r="B501" s="207"/>
      <c r="C501" s="204" t="s">
        <v>39</v>
      </c>
      <c r="D501" s="220">
        <v>4601.2299999999996</v>
      </c>
      <c r="E501" s="35"/>
    </row>
    <row r="502" spans="1:5">
      <c r="A502" s="35"/>
      <c r="B502" s="35"/>
      <c r="C502" s="35"/>
      <c r="D502" s="35"/>
      <c r="E502" s="35"/>
    </row>
    <row r="503" spans="1:5">
      <c r="A503" s="321" t="s">
        <v>692</v>
      </c>
      <c r="B503" s="321"/>
      <c r="C503" s="321"/>
      <c r="D503" s="321"/>
      <c r="E503" s="35"/>
    </row>
    <row r="504" spans="1:5">
      <c r="A504" s="322" t="s">
        <v>151</v>
      </c>
      <c r="B504" s="322"/>
      <c r="C504" s="176"/>
      <c r="D504" s="176"/>
      <c r="E504" s="35"/>
    </row>
    <row r="505" spans="1:5" ht="57">
      <c r="A505" s="177" t="s">
        <v>41</v>
      </c>
      <c r="B505" s="177" t="s">
        <v>42</v>
      </c>
      <c r="C505" s="177" t="s">
        <v>43</v>
      </c>
      <c r="D505" s="177" t="s">
        <v>44</v>
      </c>
      <c r="E505" s="35"/>
    </row>
    <row r="506" spans="1:5">
      <c r="A506" s="184" t="s">
        <v>8</v>
      </c>
      <c r="B506" s="200" t="s">
        <v>703</v>
      </c>
      <c r="C506" s="184">
        <v>2017</v>
      </c>
      <c r="D506" s="189">
        <v>1620</v>
      </c>
      <c r="E506" s="35"/>
    </row>
    <row r="507" spans="1:5">
      <c r="A507" s="184" t="s">
        <v>14</v>
      </c>
      <c r="B507" s="200" t="s">
        <v>704</v>
      </c>
      <c r="C507" s="184">
        <v>2019</v>
      </c>
      <c r="D507" s="189">
        <v>600</v>
      </c>
      <c r="E507" s="35"/>
    </row>
    <row r="508" spans="1:5">
      <c r="A508" s="184" t="s">
        <v>17</v>
      </c>
      <c r="B508" s="200" t="s">
        <v>705</v>
      </c>
      <c r="C508" s="184">
        <v>2019</v>
      </c>
      <c r="D508" s="189">
        <v>4597.74</v>
      </c>
      <c r="E508" s="35"/>
    </row>
    <row r="509" spans="1:5">
      <c r="A509" s="184" t="s">
        <v>22</v>
      </c>
      <c r="B509" s="200" t="s">
        <v>706</v>
      </c>
      <c r="C509" s="184">
        <v>2020</v>
      </c>
      <c r="D509" s="189">
        <v>2400</v>
      </c>
      <c r="E509" s="35"/>
    </row>
    <row r="510" spans="1:5">
      <c r="A510" s="184" t="s">
        <v>25</v>
      </c>
      <c r="B510" s="200" t="s">
        <v>707</v>
      </c>
      <c r="C510" s="184">
        <v>2020</v>
      </c>
      <c r="D510" s="189">
        <v>480</v>
      </c>
      <c r="E510" s="35"/>
    </row>
    <row r="511" spans="1:5">
      <c r="A511" s="184" t="s">
        <v>28</v>
      </c>
      <c r="B511" s="200" t="s">
        <v>708</v>
      </c>
      <c r="C511" s="184">
        <v>2020</v>
      </c>
      <c r="D511" s="189">
        <v>13998</v>
      </c>
      <c r="E511" s="35"/>
    </row>
    <row r="512" spans="1:5">
      <c r="A512" s="202"/>
      <c r="B512" s="202"/>
      <c r="C512" s="204" t="s">
        <v>39</v>
      </c>
      <c r="D512" s="220">
        <v>23695.739999999998</v>
      </c>
      <c r="E512" s="35"/>
    </row>
    <row r="513" spans="1:5">
      <c r="A513" s="202"/>
      <c r="B513" s="202"/>
      <c r="C513" s="202"/>
      <c r="D513" s="202"/>
      <c r="E513" s="35"/>
    </row>
    <row r="514" spans="1:5">
      <c r="A514" s="35"/>
      <c r="B514" s="35"/>
      <c r="C514" s="35"/>
      <c r="D514" s="35"/>
      <c r="E514" s="35"/>
    </row>
    <row r="515" spans="1:5">
      <c r="A515" s="322" t="s">
        <v>150</v>
      </c>
      <c r="B515" s="322"/>
      <c r="C515" s="207"/>
      <c r="D515" s="207"/>
      <c r="E515" s="35"/>
    </row>
    <row r="516" spans="1:5" ht="57">
      <c r="A516" s="177" t="s">
        <v>41</v>
      </c>
      <c r="B516" s="177" t="s">
        <v>42</v>
      </c>
      <c r="C516" s="177" t="s">
        <v>43</v>
      </c>
      <c r="D516" s="177" t="s">
        <v>44</v>
      </c>
      <c r="E516" s="35"/>
    </row>
    <row r="517" spans="1:5">
      <c r="A517" s="184" t="s">
        <v>8</v>
      </c>
      <c r="B517" s="200" t="s">
        <v>709</v>
      </c>
      <c r="C517" s="184">
        <v>2014</v>
      </c>
      <c r="D517" s="189">
        <v>2000</v>
      </c>
      <c r="E517" s="35"/>
    </row>
    <row r="518" spans="1:5">
      <c r="A518" s="184" t="s">
        <v>14</v>
      </c>
      <c r="B518" s="200" t="s">
        <v>710</v>
      </c>
      <c r="C518" s="184">
        <v>2019</v>
      </c>
      <c r="D518" s="189">
        <v>21903.119999999999</v>
      </c>
      <c r="E518" s="35"/>
    </row>
    <row r="519" spans="1:5">
      <c r="A519" s="184" t="s">
        <v>17</v>
      </c>
      <c r="B519" s="200" t="s">
        <v>711</v>
      </c>
      <c r="C519" s="184">
        <v>2015</v>
      </c>
      <c r="D519" s="189">
        <v>369</v>
      </c>
      <c r="E519" s="35"/>
    </row>
    <row r="520" spans="1:5">
      <c r="A520" s="184" t="s">
        <v>22</v>
      </c>
      <c r="B520" s="200" t="s">
        <v>712</v>
      </c>
      <c r="C520" s="184">
        <v>2020</v>
      </c>
      <c r="D520" s="189">
        <v>4515</v>
      </c>
      <c r="E520" s="35"/>
    </row>
    <row r="521" spans="1:5" ht="30">
      <c r="A521" s="181" t="s">
        <v>25</v>
      </c>
      <c r="B521" s="280" t="s">
        <v>713</v>
      </c>
      <c r="C521" s="272">
        <v>2020</v>
      </c>
      <c r="D521" s="281">
        <v>15000</v>
      </c>
      <c r="E521" s="35"/>
    </row>
    <row r="522" spans="1:5">
      <c r="A522" s="207"/>
      <c r="B522" s="207"/>
      <c r="C522" s="204" t="s">
        <v>39</v>
      </c>
      <c r="D522" s="220">
        <v>43787.119999999995</v>
      </c>
      <c r="E522" s="35"/>
    </row>
    <row r="523" spans="1:5">
      <c r="A523" s="35"/>
      <c r="B523" s="35"/>
      <c r="C523" s="35"/>
      <c r="D523" s="35"/>
      <c r="E523" s="35"/>
    </row>
    <row r="524" spans="1:5">
      <c r="A524" s="35"/>
      <c r="B524" s="35"/>
      <c r="C524" s="35"/>
      <c r="D524" s="35"/>
      <c r="E524" s="35"/>
    </row>
    <row r="525" spans="1:5">
      <c r="A525" s="35"/>
      <c r="B525" s="35"/>
      <c r="C525" s="35"/>
      <c r="D525" s="35"/>
      <c r="E525" s="35"/>
    </row>
    <row r="526" spans="1:5">
      <c r="A526" s="35"/>
      <c r="B526" s="35"/>
      <c r="C526" s="35"/>
      <c r="D526" s="35"/>
      <c r="E526" s="35"/>
    </row>
  </sheetData>
  <mergeCells count="39">
    <mergeCell ref="A150:D150"/>
    <mergeCell ref="A173:B173"/>
    <mergeCell ref="A6:D6"/>
    <mergeCell ref="A71:B71"/>
    <mergeCell ref="A7:B7"/>
    <mergeCell ref="A129:B129"/>
    <mergeCell ref="A128:D128"/>
    <mergeCell ref="A145:B145"/>
    <mergeCell ref="A151:B151"/>
    <mergeCell ref="A180:D180"/>
    <mergeCell ref="A206:B206"/>
    <mergeCell ref="A181:B181"/>
    <mergeCell ref="A263:D263"/>
    <mergeCell ref="A238:D238"/>
    <mergeCell ref="A250:B250"/>
    <mergeCell ref="A239:B239"/>
    <mergeCell ref="A297:B297"/>
    <mergeCell ref="A264:B264"/>
    <mergeCell ref="A310:D310"/>
    <mergeCell ref="A322:B322"/>
    <mergeCell ref="A311:B311"/>
    <mergeCell ref="A335:D335"/>
    <mergeCell ref="A368:B368"/>
    <mergeCell ref="A336:B336"/>
    <mergeCell ref="A389:D389"/>
    <mergeCell ref="A397:B397"/>
    <mergeCell ref="A390:B390"/>
    <mergeCell ref="A410:D410"/>
    <mergeCell ref="A431:B431"/>
    <mergeCell ref="A411:B411"/>
    <mergeCell ref="A437:D437"/>
    <mergeCell ref="A454:B454"/>
    <mergeCell ref="A438:B438"/>
    <mergeCell ref="A461:D461"/>
    <mergeCell ref="A495:B495"/>
    <mergeCell ref="A462:B462"/>
    <mergeCell ref="A503:D503"/>
    <mergeCell ref="A515:B515"/>
    <mergeCell ref="A504:B50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abSelected="1" topLeftCell="A25" workbookViewId="0">
      <selection activeCell="O39" sqref="O39"/>
    </sheetView>
  </sheetViews>
  <sheetFormatPr defaultRowHeight="15"/>
  <cols>
    <col min="2" max="2" width="17.140625" customWidth="1"/>
    <col min="3" max="3" width="24.140625" customWidth="1"/>
    <col min="4" max="4" width="20" customWidth="1"/>
    <col min="5" max="6" width="9.140625" customWidth="1"/>
    <col min="7" max="7" width="23" customWidth="1"/>
    <col min="8" max="8" width="18" customWidth="1"/>
    <col min="9" max="9" width="15.85546875" customWidth="1"/>
    <col min="10" max="10" width="16.140625" customWidth="1"/>
    <col min="11" max="11" width="13" customWidth="1"/>
    <col min="12" max="12" width="14" customWidth="1"/>
    <col min="13" max="13" width="16.85546875" customWidth="1"/>
    <col min="15" max="18" width="13.85546875" customWidth="1"/>
    <col min="19" max="19" width="14.140625" customWidth="1"/>
    <col min="20" max="20" width="30.7109375" customWidth="1"/>
    <col min="21" max="21" width="13.140625" customWidth="1"/>
  </cols>
  <sheetData>
    <row r="1" spans="1:21">
      <c r="A1" s="330" t="s">
        <v>40</v>
      </c>
      <c r="B1" s="330"/>
      <c r="C1" s="330"/>
      <c r="D1" s="330"/>
      <c r="E1" s="330"/>
      <c r="F1" s="330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1" ht="12.75" customHeight="1">
      <c r="A2" s="334" t="s">
        <v>0</v>
      </c>
      <c r="B2" s="334" t="s">
        <v>107</v>
      </c>
      <c r="C2" s="334" t="s">
        <v>108</v>
      </c>
      <c r="D2" s="334" t="s">
        <v>109</v>
      </c>
      <c r="E2" s="334" t="s">
        <v>43</v>
      </c>
      <c r="F2" s="334" t="s">
        <v>110</v>
      </c>
      <c r="G2" s="334" t="s">
        <v>111</v>
      </c>
      <c r="H2" s="334" t="s">
        <v>112</v>
      </c>
      <c r="I2" s="334" t="s">
        <v>113</v>
      </c>
      <c r="J2" s="334" t="s">
        <v>114</v>
      </c>
      <c r="K2" s="332" t="s">
        <v>115</v>
      </c>
      <c r="L2" s="332" t="s">
        <v>116</v>
      </c>
      <c r="M2" s="334" t="s">
        <v>117</v>
      </c>
      <c r="N2" s="334" t="s">
        <v>118</v>
      </c>
      <c r="O2" s="326" t="s">
        <v>437</v>
      </c>
      <c r="P2" s="328" t="s">
        <v>780</v>
      </c>
      <c r="Q2" s="329"/>
      <c r="R2" s="328" t="s">
        <v>781</v>
      </c>
      <c r="S2" s="329"/>
      <c r="T2" s="334" t="s">
        <v>119</v>
      </c>
      <c r="U2" s="101" t="s">
        <v>783</v>
      </c>
    </row>
    <row r="3" spans="1:21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3"/>
      <c r="L3" s="333"/>
      <c r="M3" s="335"/>
      <c r="N3" s="335"/>
      <c r="O3" s="327"/>
      <c r="P3" s="286" t="s">
        <v>120</v>
      </c>
      <c r="Q3" s="286" t="s">
        <v>121</v>
      </c>
      <c r="R3" s="286" t="s">
        <v>120</v>
      </c>
      <c r="S3" s="286" t="s">
        <v>121</v>
      </c>
      <c r="T3" s="335"/>
    </row>
    <row r="4" spans="1:21">
      <c r="A4" s="285" t="s">
        <v>8</v>
      </c>
      <c r="B4" s="313" t="s">
        <v>122</v>
      </c>
      <c r="C4" s="287" t="s">
        <v>123</v>
      </c>
      <c r="D4" s="287" t="s">
        <v>124</v>
      </c>
      <c r="E4" s="287">
        <v>2015</v>
      </c>
      <c r="F4" s="287">
        <v>1995</v>
      </c>
      <c r="G4" s="287" t="s">
        <v>125</v>
      </c>
      <c r="H4" s="287" t="s">
        <v>126</v>
      </c>
      <c r="I4" s="288">
        <v>198300</v>
      </c>
      <c r="J4" s="287" t="s">
        <v>127</v>
      </c>
      <c r="K4" s="287" t="s">
        <v>128</v>
      </c>
      <c r="L4" s="287" t="s">
        <v>129</v>
      </c>
      <c r="M4" s="289">
        <v>45114</v>
      </c>
      <c r="N4" s="287">
        <v>2</v>
      </c>
      <c r="O4" s="293">
        <v>48800</v>
      </c>
      <c r="P4" s="289">
        <v>44440</v>
      </c>
      <c r="Q4" s="289">
        <v>44804</v>
      </c>
      <c r="R4" s="289">
        <v>44440</v>
      </c>
      <c r="S4" s="289">
        <v>44804</v>
      </c>
      <c r="T4" s="287" t="s">
        <v>38</v>
      </c>
      <c r="U4" s="283"/>
    </row>
    <row r="5" spans="1:2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1" ht="18" customHeight="1">
      <c r="A6" s="330" t="s">
        <v>133</v>
      </c>
      <c r="B6" s="330"/>
      <c r="C6" s="330"/>
      <c r="D6" s="330"/>
      <c r="E6" s="330"/>
      <c r="F6" s="330"/>
      <c r="G6" s="290"/>
      <c r="H6" s="290"/>
      <c r="I6" s="290"/>
      <c r="J6" s="290"/>
      <c r="K6" s="290"/>
      <c r="L6" s="290"/>
      <c r="M6" s="290"/>
      <c r="N6" s="290"/>
      <c r="O6" s="326" t="s">
        <v>437</v>
      </c>
      <c r="P6" s="328" t="s">
        <v>780</v>
      </c>
      <c r="Q6" s="329"/>
      <c r="R6" s="328" t="s">
        <v>781</v>
      </c>
      <c r="S6" s="329"/>
      <c r="T6" s="326" t="s">
        <v>119</v>
      </c>
    </row>
    <row r="7" spans="1:21" ht="38.25">
      <c r="A7" s="291" t="s">
        <v>0</v>
      </c>
      <c r="B7" s="291" t="s">
        <v>107</v>
      </c>
      <c r="C7" s="291" t="s">
        <v>108</v>
      </c>
      <c r="D7" s="291" t="s">
        <v>109</v>
      </c>
      <c r="E7" s="291" t="s">
        <v>43</v>
      </c>
      <c r="F7" s="291" t="s">
        <v>221</v>
      </c>
      <c r="G7" s="291" t="s">
        <v>111</v>
      </c>
      <c r="H7" s="291" t="s">
        <v>222</v>
      </c>
      <c r="I7" s="291" t="s">
        <v>223</v>
      </c>
      <c r="J7" s="291" t="s">
        <v>114</v>
      </c>
      <c r="K7" s="291" t="s">
        <v>115</v>
      </c>
      <c r="L7" s="291" t="s">
        <v>224</v>
      </c>
      <c r="M7" s="291" t="s">
        <v>225</v>
      </c>
      <c r="N7" s="291" t="s">
        <v>118</v>
      </c>
      <c r="O7" s="327"/>
      <c r="P7" s="60" t="s">
        <v>120</v>
      </c>
      <c r="Q7" s="60" t="s">
        <v>121</v>
      </c>
      <c r="R7" s="60" t="s">
        <v>120</v>
      </c>
      <c r="S7" s="60" t="s">
        <v>121</v>
      </c>
      <c r="T7" s="327"/>
    </row>
    <row r="8" spans="1:21" ht="25.5">
      <c r="A8" s="31" t="s">
        <v>8</v>
      </c>
      <c r="B8" s="47" t="s">
        <v>226</v>
      </c>
      <c r="C8" s="31" t="s">
        <v>227</v>
      </c>
      <c r="D8" s="31" t="s">
        <v>228</v>
      </c>
      <c r="E8" s="31">
        <v>2007</v>
      </c>
      <c r="F8" s="31">
        <v>1560</v>
      </c>
      <c r="G8" s="31" t="s">
        <v>229</v>
      </c>
      <c r="H8" s="31">
        <v>5</v>
      </c>
      <c r="I8" s="31">
        <v>291200</v>
      </c>
      <c r="J8" s="31" t="s">
        <v>230</v>
      </c>
      <c r="K8" s="31"/>
      <c r="L8" s="31" t="s">
        <v>231</v>
      </c>
      <c r="M8" s="292">
        <v>44922</v>
      </c>
      <c r="N8" s="31">
        <v>2</v>
      </c>
      <c r="O8" s="293">
        <v>9600</v>
      </c>
      <c r="P8" s="294" t="s">
        <v>613</v>
      </c>
      <c r="Q8" s="294" t="s">
        <v>614</v>
      </c>
      <c r="R8" s="294" t="s">
        <v>613</v>
      </c>
      <c r="S8" s="294" t="s">
        <v>614</v>
      </c>
      <c r="T8" s="61" t="s">
        <v>133</v>
      </c>
    </row>
    <row r="9" spans="1:21" ht="25.5">
      <c r="A9" s="31" t="s">
        <v>14</v>
      </c>
      <c r="B9" s="47" t="s">
        <v>232</v>
      </c>
      <c r="C9" s="31" t="s">
        <v>233</v>
      </c>
      <c r="D9" s="31" t="s">
        <v>228</v>
      </c>
      <c r="E9" s="31">
        <v>2005</v>
      </c>
      <c r="F9" s="31">
        <v>1868</v>
      </c>
      <c r="G9" s="31" t="s">
        <v>234</v>
      </c>
      <c r="H9" s="31">
        <v>5</v>
      </c>
      <c r="I9" s="31">
        <v>203600</v>
      </c>
      <c r="J9" s="31" t="s">
        <v>235</v>
      </c>
      <c r="K9" s="31"/>
      <c r="L9" s="31"/>
      <c r="M9" s="292">
        <v>45058</v>
      </c>
      <c r="N9" s="31">
        <v>2</v>
      </c>
      <c r="O9" s="293">
        <v>9000</v>
      </c>
      <c r="P9" s="294" t="s">
        <v>613</v>
      </c>
      <c r="Q9" s="294" t="s">
        <v>614</v>
      </c>
      <c r="R9" s="294" t="s">
        <v>613</v>
      </c>
      <c r="S9" s="294" t="s">
        <v>614</v>
      </c>
      <c r="T9" s="61" t="s">
        <v>133</v>
      </c>
    </row>
    <row r="10" spans="1:21" ht="25.5">
      <c r="A10" s="31" t="s">
        <v>17</v>
      </c>
      <c r="B10" s="47" t="s">
        <v>236</v>
      </c>
      <c r="C10" s="31" t="s">
        <v>237</v>
      </c>
      <c r="D10" s="31" t="s">
        <v>238</v>
      </c>
      <c r="E10" s="31">
        <v>2018</v>
      </c>
      <c r="F10" s="31">
        <v>1994</v>
      </c>
      <c r="G10" s="31" t="s">
        <v>239</v>
      </c>
      <c r="H10" s="31" t="s">
        <v>240</v>
      </c>
      <c r="I10" s="31">
        <v>40400</v>
      </c>
      <c r="J10" s="31" t="s">
        <v>241</v>
      </c>
      <c r="K10" s="31"/>
      <c r="L10" s="31" t="s">
        <v>242</v>
      </c>
      <c r="M10" s="292">
        <v>44873</v>
      </c>
      <c r="N10" s="31">
        <v>2</v>
      </c>
      <c r="O10" s="312">
        <v>100000</v>
      </c>
      <c r="P10" s="294" t="s">
        <v>613</v>
      </c>
      <c r="Q10" s="294" t="s">
        <v>614</v>
      </c>
      <c r="R10" s="294" t="s">
        <v>613</v>
      </c>
      <c r="S10" s="294" t="s">
        <v>614</v>
      </c>
      <c r="T10" s="61" t="s">
        <v>133</v>
      </c>
    </row>
    <row r="11" spans="1:21" ht="25.5">
      <c r="A11" s="31" t="s">
        <v>22</v>
      </c>
      <c r="B11" s="47" t="s">
        <v>243</v>
      </c>
      <c r="C11" s="31" t="s">
        <v>244</v>
      </c>
      <c r="D11" s="31" t="s">
        <v>238</v>
      </c>
      <c r="E11" s="31">
        <v>2005</v>
      </c>
      <c r="F11" s="31">
        <v>2148</v>
      </c>
      <c r="G11" s="31" t="s">
        <v>245</v>
      </c>
      <c r="H11" s="31" t="s">
        <v>246</v>
      </c>
      <c r="I11" s="31">
        <v>304300</v>
      </c>
      <c r="J11" s="31" t="s">
        <v>247</v>
      </c>
      <c r="K11" s="31"/>
      <c r="L11" s="31"/>
      <c r="M11" s="292">
        <v>44847</v>
      </c>
      <c r="N11" s="31">
        <v>2</v>
      </c>
      <c r="O11" s="293"/>
      <c r="P11" s="294" t="s">
        <v>613</v>
      </c>
      <c r="Q11" s="294" t="s">
        <v>614</v>
      </c>
      <c r="R11" s="294" t="s">
        <v>248</v>
      </c>
      <c r="S11" s="294" t="s">
        <v>248</v>
      </c>
      <c r="T11" s="61" t="s">
        <v>133</v>
      </c>
    </row>
    <row r="12" spans="1:21" ht="25.5">
      <c r="A12" s="31" t="s">
        <v>25</v>
      </c>
      <c r="B12" s="47" t="s">
        <v>249</v>
      </c>
      <c r="C12" s="31" t="s">
        <v>250</v>
      </c>
      <c r="D12" s="31" t="s">
        <v>238</v>
      </c>
      <c r="E12" s="31">
        <v>1995</v>
      </c>
      <c r="F12" s="31">
        <v>9572</v>
      </c>
      <c r="G12" s="31" t="s">
        <v>251</v>
      </c>
      <c r="H12" s="31" t="s">
        <v>252</v>
      </c>
      <c r="I12" s="31">
        <v>128000</v>
      </c>
      <c r="J12" s="31" t="s">
        <v>253</v>
      </c>
      <c r="K12" s="31"/>
      <c r="L12" s="31"/>
      <c r="M12" s="292">
        <v>44861</v>
      </c>
      <c r="N12" s="31">
        <v>1</v>
      </c>
      <c r="O12" s="293"/>
      <c r="P12" s="294" t="s">
        <v>613</v>
      </c>
      <c r="Q12" s="294" t="s">
        <v>614</v>
      </c>
      <c r="R12" s="294" t="s">
        <v>248</v>
      </c>
      <c r="S12" s="294" t="s">
        <v>248</v>
      </c>
      <c r="T12" s="61" t="s">
        <v>133</v>
      </c>
    </row>
    <row r="13" spans="1:21">
      <c r="A13" s="31" t="s">
        <v>28</v>
      </c>
      <c r="B13" s="47" t="s">
        <v>254</v>
      </c>
      <c r="C13" s="31" t="s">
        <v>255</v>
      </c>
      <c r="D13" s="31" t="s">
        <v>256</v>
      </c>
      <c r="E13" s="31">
        <v>2011</v>
      </c>
      <c r="F13" s="31">
        <v>4485</v>
      </c>
      <c r="G13" s="31" t="s">
        <v>257</v>
      </c>
      <c r="H13" s="31">
        <v>1</v>
      </c>
      <c r="I13" s="31" t="s">
        <v>258</v>
      </c>
      <c r="J13" s="31" t="s">
        <v>259</v>
      </c>
      <c r="K13" s="31"/>
      <c r="L13" s="31"/>
      <c r="M13" s="292">
        <v>44923</v>
      </c>
      <c r="N13" s="31">
        <v>1</v>
      </c>
      <c r="O13" s="293">
        <v>49500</v>
      </c>
      <c r="P13" s="294" t="s">
        <v>613</v>
      </c>
      <c r="Q13" s="294" t="s">
        <v>614</v>
      </c>
      <c r="R13" s="294" t="s">
        <v>613</v>
      </c>
      <c r="S13" s="294" t="s">
        <v>614</v>
      </c>
      <c r="T13" s="61" t="s">
        <v>133</v>
      </c>
    </row>
    <row r="14" spans="1:21">
      <c r="A14" s="31" t="s">
        <v>32</v>
      </c>
      <c r="B14" s="47" t="s">
        <v>260</v>
      </c>
      <c r="C14" s="47" t="s">
        <v>261</v>
      </c>
      <c r="D14" s="47" t="s">
        <v>256</v>
      </c>
      <c r="E14" s="47">
        <v>1997</v>
      </c>
      <c r="F14" s="47">
        <v>2502</v>
      </c>
      <c r="G14" s="47">
        <v>102331</v>
      </c>
      <c r="H14" s="47">
        <v>1</v>
      </c>
      <c r="I14" s="47" t="s">
        <v>262</v>
      </c>
      <c r="J14" s="47" t="s">
        <v>263</v>
      </c>
      <c r="K14" s="47"/>
      <c r="L14" s="47"/>
      <c r="M14" s="295">
        <v>45424</v>
      </c>
      <c r="N14" s="47">
        <v>2</v>
      </c>
      <c r="O14" s="293"/>
      <c r="P14" s="294" t="s">
        <v>613</v>
      </c>
      <c r="Q14" s="294" t="s">
        <v>614</v>
      </c>
      <c r="R14" s="294" t="s">
        <v>248</v>
      </c>
      <c r="S14" s="294" t="s">
        <v>248</v>
      </c>
      <c r="T14" s="61" t="s">
        <v>133</v>
      </c>
    </row>
    <row r="15" spans="1:21">
      <c r="A15" s="31" t="s">
        <v>52</v>
      </c>
      <c r="B15" s="47" t="s">
        <v>264</v>
      </c>
      <c r="C15" s="47" t="s">
        <v>265</v>
      </c>
      <c r="D15" s="47" t="s">
        <v>256</v>
      </c>
      <c r="E15" s="47">
        <v>1982</v>
      </c>
      <c r="F15" s="47">
        <v>4562</v>
      </c>
      <c r="G15" s="47">
        <v>42688</v>
      </c>
      <c r="H15" s="47">
        <v>1</v>
      </c>
      <c r="I15" s="47" t="s">
        <v>266</v>
      </c>
      <c r="J15" s="47" t="s">
        <v>267</v>
      </c>
      <c r="K15" s="47"/>
      <c r="L15" s="47"/>
      <c r="M15" s="295">
        <v>45199</v>
      </c>
      <c r="N15" s="47">
        <v>2</v>
      </c>
      <c r="O15" s="293"/>
      <c r="P15" s="294" t="s">
        <v>613</v>
      </c>
      <c r="Q15" s="294" t="s">
        <v>614</v>
      </c>
      <c r="R15" s="294" t="s">
        <v>248</v>
      </c>
      <c r="S15" s="294" t="s">
        <v>248</v>
      </c>
      <c r="T15" s="61" t="s">
        <v>133</v>
      </c>
    </row>
    <row r="16" spans="1:21" ht="25.5">
      <c r="A16" s="31" t="s">
        <v>54</v>
      </c>
      <c r="B16" s="47" t="s">
        <v>268</v>
      </c>
      <c r="C16" s="47" t="s">
        <v>269</v>
      </c>
      <c r="D16" s="47" t="s">
        <v>270</v>
      </c>
      <c r="E16" s="47">
        <v>1978</v>
      </c>
      <c r="F16" s="31" t="s">
        <v>248</v>
      </c>
      <c r="G16" s="47">
        <v>22281</v>
      </c>
      <c r="H16" s="47">
        <v>4000</v>
      </c>
      <c r="I16" s="31" t="s">
        <v>248</v>
      </c>
      <c r="J16" s="47" t="s">
        <v>271</v>
      </c>
      <c r="K16" s="47"/>
      <c r="L16" s="47"/>
      <c r="M16" s="295">
        <v>44834</v>
      </c>
      <c r="N16" s="31" t="s">
        <v>248</v>
      </c>
      <c r="O16" s="293"/>
      <c r="P16" s="294" t="s">
        <v>613</v>
      </c>
      <c r="Q16" s="294" t="s">
        <v>614</v>
      </c>
      <c r="R16" s="294" t="s">
        <v>248</v>
      </c>
      <c r="S16" s="294" t="s">
        <v>248</v>
      </c>
      <c r="T16" s="61" t="s">
        <v>133</v>
      </c>
      <c r="U16" s="310" t="s">
        <v>782</v>
      </c>
    </row>
    <row r="17" spans="1:21">
      <c r="A17" s="31" t="s">
        <v>55</v>
      </c>
      <c r="B17" s="47" t="s">
        <v>272</v>
      </c>
      <c r="C17" s="47" t="s">
        <v>273</v>
      </c>
      <c r="D17" s="47" t="s">
        <v>274</v>
      </c>
      <c r="E17" s="47">
        <v>2004</v>
      </c>
      <c r="F17" s="31" t="s">
        <v>248</v>
      </c>
      <c r="G17" s="47" t="s">
        <v>275</v>
      </c>
      <c r="H17" s="47">
        <v>500</v>
      </c>
      <c r="I17" s="31" t="s">
        <v>248</v>
      </c>
      <c r="J17" s="47" t="s">
        <v>276</v>
      </c>
      <c r="K17" s="47"/>
      <c r="L17" s="47"/>
      <c r="M17" s="47"/>
      <c r="N17" s="31" t="s">
        <v>248</v>
      </c>
      <c r="O17" s="293"/>
      <c r="P17" s="294" t="s">
        <v>613</v>
      </c>
      <c r="Q17" s="294" t="s">
        <v>614</v>
      </c>
      <c r="R17" s="294" t="s">
        <v>248</v>
      </c>
      <c r="S17" s="294" t="s">
        <v>248</v>
      </c>
      <c r="T17" s="61" t="s">
        <v>133</v>
      </c>
      <c r="U17" s="310" t="s">
        <v>782</v>
      </c>
    </row>
    <row r="18" spans="1:21" ht="25.5">
      <c r="A18" s="31" t="s">
        <v>56</v>
      </c>
      <c r="B18" s="47" t="s">
        <v>277</v>
      </c>
      <c r="C18" s="31" t="s">
        <v>278</v>
      </c>
      <c r="D18" s="31" t="s">
        <v>279</v>
      </c>
      <c r="E18" s="31">
        <v>2001</v>
      </c>
      <c r="F18" s="31" t="s">
        <v>248</v>
      </c>
      <c r="G18" s="31" t="s">
        <v>280</v>
      </c>
      <c r="H18" s="31"/>
      <c r="I18" s="31" t="s">
        <v>248</v>
      </c>
      <c r="J18" s="31" t="s">
        <v>281</v>
      </c>
      <c r="K18" s="31"/>
      <c r="L18" s="31"/>
      <c r="M18" s="31"/>
      <c r="N18" s="31" t="s">
        <v>248</v>
      </c>
      <c r="O18" s="293"/>
      <c r="P18" s="294" t="s">
        <v>613</v>
      </c>
      <c r="Q18" s="294" t="s">
        <v>614</v>
      </c>
      <c r="R18" s="294" t="s">
        <v>248</v>
      </c>
      <c r="S18" s="294" t="s">
        <v>248</v>
      </c>
      <c r="T18" s="61" t="s">
        <v>133</v>
      </c>
      <c r="U18" s="310" t="s">
        <v>782</v>
      </c>
    </row>
    <row r="19" spans="1:21">
      <c r="A19" s="31" t="s">
        <v>57</v>
      </c>
      <c r="B19" s="47" t="s">
        <v>248</v>
      </c>
      <c r="C19" s="31" t="s">
        <v>282</v>
      </c>
      <c r="D19" s="31" t="s">
        <v>283</v>
      </c>
      <c r="E19" s="31">
        <v>1980</v>
      </c>
      <c r="F19" s="31" t="s">
        <v>248</v>
      </c>
      <c r="G19" s="31" t="s">
        <v>284</v>
      </c>
      <c r="H19" s="31"/>
      <c r="I19" s="31" t="s">
        <v>248</v>
      </c>
      <c r="J19" s="31" t="s">
        <v>248</v>
      </c>
      <c r="K19" s="31"/>
      <c r="L19" s="31"/>
      <c r="M19" s="31"/>
      <c r="N19" s="31" t="s">
        <v>248</v>
      </c>
      <c r="O19" s="293"/>
      <c r="P19" s="294" t="s">
        <v>613</v>
      </c>
      <c r="Q19" s="294" t="s">
        <v>614</v>
      </c>
      <c r="R19" s="294" t="s">
        <v>248</v>
      </c>
      <c r="S19" s="294" t="s">
        <v>248</v>
      </c>
      <c r="T19" s="61" t="s">
        <v>133</v>
      </c>
    </row>
    <row r="20" spans="1:21">
      <c r="A20" s="31" t="s">
        <v>58</v>
      </c>
      <c r="B20" s="47" t="s">
        <v>285</v>
      </c>
      <c r="C20" s="31" t="s">
        <v>286</v>
      </c>
      <c r="D20" s="31" t="s">
        <v>287</v>
      </c>
      <c r="E20" s="31">
        <v>2020</v>
      </c>
      <c r="F20" s="31">
        <v>3387</v>
      </c>
      <c r="G20" s="31" t="s">
        <v>288</v>
      </c>
      <c r="H20" s="31">
        <v>2</v>
      </c>
      <c r="I20" s="31" t="s">
        <v>289</v>
      </c>
      <c r="J20" s="31" t="s">
        <v>290</v>
      </c>
      <c r="K20" s="31"/>
      <c r="L20" s="31" t="s">
        <v>231</v>
      </c>
      <c r="M20" s="292">
        <v>45345</v>
      </c>
      <c r="N20" s="31">
        <v>2</v>
      </c>
      <c r="O20" s="293">
        <v>269000</v>
      </c>
      <c r="P20" s="294" t="s">
        <v>613</v>
      </c>
      <c r="Q20" s="294" t="s">
        <v>614</v>
      </c>
      <c r="R20" s="294" t="s">
        <v>613</v>
      </c>
      <c r="S20" s="294" t="s">
        <v>614</v>
      </c>
      <c r="T20" s="61" t="s">
        <v>133</v>
      </c>
    </row>
    <row r="21" spans="1:21" ht="38.25">
      <c r="A21" s="31" t="s">
        <v>59</v>
      </c>
      <c r="B21" s="47" t="s">
        <v>291</v>
      </c>
      <c r="C21" s="31" t="s">
        <v>292</v>
      </c>
      <c r="D21" s="31" t="s">
        <v>293</v>
      </c>
      <c r="E21" s="31">
        <v>2021</v>
      </c>
      <c r="F21" s="31">
        <v>1499</v>
      </c>
      <c r="G21" s="31" t="s">
        <v>294</v>
      </c>
      <c r="H21" s="31">
        <v>5</v>
      </c>
      <c r="I21" s="31">
        <v>9400</v>
      </c>
      <c r="J21" s="31" t="s">
        <v>295</v>
      </c>
      <c r="K21" s="31"/>
      <c r="L21" s="31" t="s">
        <v>242</v>
      </c>
      <c r="M21" s="292">
        <v>45465</v>
      </c>
      <c r="N21" s="31">
        <v>2</v>
      </c>
      <c r="O21" s="293">
        <v>91700</v>
      </c>
      <c r="P21" s="294" t="s">
        <v>613</v>
      </c>
      <c r="Q21" s="294" t="s">
        <v>614</v>
      </c>
      <c r="R21" s="294" t="s">
        <v>613</v>
      </c>
      <c r="S21" s="294" t="s">
        <v>614</v>
      </c>
      <c r="T21" s="61" t="s">
        <v>133</v>
      </c>
    </row>
    <row r="22" spans="1:21" ht="25.5">
      <c r="A22" s="31" t="s">
        <v>60</v>
      </c>
      <c r="B22" s="47" t="s">
        <v>296</v>
      </c>
      <c r="C22" s="31" t="s">
        <v>297</v>
      </c>
      <c r="D22" s="31" t="s">
        <v>298</v>
      </c>
      <c r="E22" s="31">
        <v>2021</v>
      </c>
      <c r="F22" s="31"/>
      <c r="G22" s="31" t="s">
        <v>299</v>
      </c>
      <c r="H22" s="31"/>
      <c r="I22" s="31"/>
      <c r="J22" s="292">
        <v>44531</v>
      </c>
      <c r="K22" s="292"/>
      <c r="L22" s="292"/>
      <c r="M22" s="292">
        <v>45604</v>
      </c>
      <c r="N22" s="31">
        <v>2</v>
      </c>
      <c r="O22" s="312">
        <v>72000</v>
      </c>
      <c r="P22" s="294" t="s">
        <v>756</v>
      </c>
      <c r="Q22" s="294" t="s">
        <v>614</v>
      </c>
      <c r="R22" s="294" t="s">
        <v>756</v>
      </c>
      <c r="S22" s="294" t="s">
        <v>614</v>
      </c>
      <c r="T22" s="61" t="s">
        <v>133</v>
      </c>
      <c r="U22" s="310" t="s">
        <v>782</v>
      </c>
    </row>
    <row r="23" spans="1:21">
      <c r="A23" s="296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67"/>
    </row>
    <row r="24" spans="1:21">
      <c r="A24" s="297" t="s">
        <v>130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67"/>
    </row>
    <row r="25" spans="1:21">
      <c r="A25" s="40" t="s">
        <v>132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67"/>
    </row>
    <row r="26" spans="1:2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1:21">
      <c r="A27" s="330" t="s">
        <v>419</v>
      </c>
      <c r="B27" s="330"/>
      <c r="C27" s="330"/>
      <c r="D27" s="330"/>
      <c r="E27" s="330"/>
      <c r="F27" s="330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</row>
    <row r="28" spans="1:21" ht="15" customHeight="1">
      <c r="A28" s="326" t="s">
        <v>0</v>
      </c>
      <c r="B28" s="326" t="s">
        <v>107</v>
      </c>
      <c r="C28" s="326" t="s">
        <v>108</v>
      </c>
      <c r="D28" s="326" t="s">
        <v>109</v>
      </c>
      <c r="E28" s="326" t="s">
        <v>43</v>
      </c>
      <c r="F28" s="326" t="s">
        <v>110</v>
      </c>
      <c r="G28" s="326" t="s">
        <v>111</v>
      </c>
      <c r="H28" s="326" t="s">
        <v>112</v>
      </c>
      <c r="I28" s="326" t="s">
        <v>113</v>
      </c>
      <c r="J28" s="326" t="s">
        <v>114</v>
      </c>
      <c r="K28" s="326" t="s">
        <v>115</v>
      </c>
      <c r="L28" s="326" t="s">
        <v>436</v>
      </c>
      <c r="M28" s="326" t="s">
        <v>117</v>
      </c>
      <c r="N28" s="326" t="s">
        <v>118</v>
      </c>
      <c r="O28" s="326" t="s">
        <v>437</v>
      </c>
      <c r="P28" s="328" t="s">
        <v>780</v>
      </c>
      <c r="Q28" s="329"/>
      <c r="R28" s="328" t="s">
        <v>781</v>
      </c>
      <c r="S28" s="329"/>
      <c r="T28" s="326" t="s">
        <v>119</v>
      </c>
    </row>
    <row r="29" spans="1:21">
      <c r="A29" s="327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60" t="s">
        <v>120</v>
      </c>
      <c r="Q29" s="60" t="s">
        <v>121</v>
      </c>
      <c r="R29" s="60" t="s">
        <v>120</v>
      </c>
      <c r="S29" s="60" t="s">
        <v>121</v>
      </c>
      <c r="T29" s="327"/>
    </row>
    <row r="30" spans="1:21" ht="25.5">
      <c r="A30" s="125" t="s">
        <v>8</v>
      </c>
      <c r="B30" s="311" t="s">
        <v>438</v>
      </c>
      <c r="C30" s="311" t="s">
        <v>439</v>
      </c>
      <c r="D30" s="125" t="s">
        <v>293</v>
      </c>
      <c r="E30" s="125">
        <v>2005</v>
      </c>
      <c r="F30" s="125">
        <v>1870</v>
      </c>
      <c r="G30" s="125" t="s">
        <v>440</v>
      </c>
      <c r="H30" s="125">
        <v>8</v>
      </c>
      <c r="I30" s="125">
        <v>220266</v>
      </c>
      <c r="J30" s="125" t="s">
        <v>441</v>
      </c>
      <c r="K30" s="125" t="s">
        <v>248</v>
      </c>
      <c r="L30" s="125" t="s">
        <v>442</v>
      </c>
      <c r="M30" s="294">
        <v>45269</v>
      </c>
      <c r="N30" s="125">
        <v>2</v>
      </c>
      <c r="O30" s="293">
        <v>16500</v>
      </c>
      <c r="P30" s="294" t="s">
        <v>613</v>
      </c>
      <c r="Q30" s="294" t="s">
        <v>614</v>
      </c>
      <c r="R30" s="294" t="s">
        <v>613</v>
      </c>
      <c r="S30" s="294" t="s">
        <v>614</v>
      </c>
      <c r="T30" s="61" t="s">
        <v>405</v>
      </c>
    </row>
    <row r="31" spans="1:21" ht="25.5">
      <c r="A31" s="125" t="s">
        <v>14</v>
      </c>
      <c r="B31" s="311" t="s">
        <v>443</v>
      </c>
      <c r="C31" s="70" t="s">
        <v>444</v>
      </c>
      <c r="D31" s="125" t="s">
        <v>293</v>
      </c>
      <c r="E31" s="299">
        <v>2019</v>
      </c>
      <c r="F31" s="299">
        <v>1248</v>
      </c>
      <c r="G31" s="299" t="s">
        <v>445</v>
      </c>
      <c r="H31" s="299">
        <v>5</v>
      </c>
      <c r="I31" s="299">
        <v>22490</v>
      </c>
      <c r="J31" s="299" t="s">
        <v>446</v>
      </c>
      <c r="K31" s="299" t="s">
        <v>248</v>
      </c>
      <c r="L31" s="125" t="s">
        <v>442</v>
      </c>
      <c r="M31" s="300">
        <v>44989</v>
      </c>
      <c r="N31" s="299">
        <v>2</v>
      </c>
      <c r="O31" s="301">
        <v>45000</v>
      </c>
      <c r="P31" s="294" t="s">
        <v>613</v>
      </c>
      <c r="Q31" s="294" t="s">
        <v>614</v>
      </c>
      <c r="R31" s="294" t="s">
        <v>613</v>
      </c>
      <c r="S31" s="294" t="s">
        <v>614</v>
      </c>
      <c r="T31" s="61" t="s">
        <v>405</v>
      </c>
    </row>
    <row r="32" spans="1:2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1">
      <c r="A33" s="302" t="s">
        <v>447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1">
      <c r="A34" s="302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1">
      <c r="A35" s="330" t="s">
        <v>448</v>
      </c>
      <c r="B35" s="330"/>
      <c r="C35" s="330"/>
      <c r="D35" s="330"/>
      <c r="E35" s="330"/>
      <c r="F35" s="33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67"/>
      <c r="T35" s="67"/>
    </row>
    <row r="36" spans="1:21" ht="15" customHeight="1">
      <c r="A36" s="326" t="s">
        <v>0</v>
      </c>
      <c r="B36" s="326" t="s">
        <v>107</v>
      </c>
      <c r="C36" s="326" t="s">
        <v>108</v>
      </c>
      <c r="D36" s="326" t="s">
        <v>109</v>
      </c>
      <c r="E36" s="326" t="s">
        <v>43</v>
      </c>
      <c r="F36" s="326" t="s">
        <v>110</v>
      </c>
      <c r="G36" s="326" t="s">
        <v>502</v>
      </c>
      <c r="H36" s="326" t="s">
        <v>111</v>
      </c>
      <c r="I36" s="326" t="s">
        <v>503</v>
      </c>
      <c r="J36" s="326" t="s">
        <v>504</v>
      </c>
      <c r="K36" s="326" t="s">
        <v>505</v>
      </c>
      <c r="L36" s="326" t="s">
        <v>113</v>
      </c>
      <c r="M36" s="326" t="s">
        <v>114</v>
      </c>
      <c r="N36" s="326" t="s">
        <v>118</v>
      </c>
      <c r="O36" s="326" t="s">
        <v>437</v>
      </c>
      <c r="P36" s="328" t="s">
        <v>780</v>
      </c>
      <c r="Q36" s="329"/>
      <c r="R36" s="328" t="s">
        <v>781</v>
      </c>
      <c r="S36" s="329"/>
      <c r="T36" s="326" t="s">
        <v>119</v>
      </c>
    </row>
    <row r="37" spans="1:21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31"/>
      <c r="M37" s="327"/>
      <c r="N37" s="327"/>
      <c r="O37" s="327"/>
      <c r="P37" s="60" t="s">
        <v>120</v>
      </c>
      <c r="Q37" s="60" t="s">
        <v>121</v>
      </c>
      <c r="R37" s="60" t="s">
        <v>120</v>
      </c>
      <c r="S37" s="60" t="s">
        <v>121</v>
      </c>
      <c r="T37" s="327"/>
    </row>
    <row r="38" spans="1:21" ht="25.5">
      <c r="A38" s="125" t="s">
        <v>8</v>
      </c>
      <c r="B38" s="61" t="s">
        <v>506</v>
      </c>
      <c r="C38" s="61" t="s">
        <v>507</v>
      </c>
      <c r="D38" s="61" t="s">
        <v>293</v>
      </c>
      <c r="E38" s="61">
        <v>2011</v>
      </c>
      <c r="F38" s="61">
        <v>1798</v>
      </c>
      <c r="G38" s="61" t="s">
        <v>508</v>
      </c>
      <c r="H38" s="61" t="s">
        <v>509</v>
      </c>
      <c r="I38" s="61"/>
      <c r="J38" s="61"/>
      <c r="K38" s="61">
        <v>5</v>
      </c>
      <c r="L38" s="61"/>
      <c r="M38" s="61" t="s">
        <v>510</v>
      </c>
      <c r="N38" s="61"/>
      <c r="O38" s="303" t="s">
        <v>248</v>
      </c>
      <c r="P38" s="294" t="s">
        <v>613</v>
      </c>
      <c r="Q38" s="294" t="s">
        <v>614</v>
      </c>
      <c r="R38" s="305" t="s">
        <v>248</v>
      </c>
      <c r="S38" s="305" t="s">
        <v>248</v>
      </c>
      <c r="T38" s="70" t="s">
        <v>511</v>
      </c>
    </row>
    <row r="39" spans="1:21" ht="38.25">
      <c r="A39" s="125" t="s">
        <v>14</v>
      </c>
      <c r="B39" s="70" t="s">
        <v>512</v>
      </c>
      <c r="C39" s="61" t="s">
        <v>513</v>
      </c>
      <c r="D39" s="61" t="s">
        <v>514</v>
      </c>
      <c r="E39" s="61">
        <v>2004</v>
      </c>
      <c r="F39" s="61">
        <v>1998</v>
      </c>
      <c r="G39" s="61" t="s">
        <v>515</v>
      </c>
      <c r="H39" s="61" t="s">
        <v>516</v>
      </c>
      <c r="I39" s="61"/>
      <c r="J39" s="61"/>
      <c r="K39" s="61">
        <v>9</v>
      </c>
      <c r="L39" s="61"/>
      <c r="M39" s="61" t="s">
        <v>517</v>
      </c>
      <c r="N39" s="67"/>
      <c r="O39" s="303">
        <v>13000</v>
      </c>
      <c r="P39" s="294" t="s">
        <v>613</v>
      </c>
      <c r="Q39" s="294" t="s">
        <v>614</v>
      </c>
      <c r="R39" s="294" t="s">
        <v>613</v>
      </c>
      <c r="S39" s="294" t="s">
        <v>614</v>
      </c>
      <c r="T39" s="70" t="s">
        <v>511</v>
      </c>
    </row>
    <row r="40" spans="1:21" ht="25.5">
      <c r="A40" s="125" t="s">
        <v>17</v>
      </c>
      <c r="B40" s="61" t="s">
        <v>518</v>
      </c>
      <c r="C40" s="61" t="s">
        <v>519</v>
      </c>
      <c r="D40" s="61" t="s">
        <v>520</v>
      </c>
      <c r="E40" s="61">
        <v>1995</v>
      </c>
      <c r="F40" s="61">
        <v>1896</v>
      </c>
      <c r="G40" s="61" t="s">
        <v>521</v>
      </c>
      <c r="H40" s="61" t="s">
        <v>522</v>
      </c>
      <c r="I40" s="61">
        <v>2320</v>
      </c>
      <c r="J40" s="61">
        <v>800</v>
      </c>
      <c r="K40" s="61">
        <v>5</v>
      </c>
      <c r="L40" s="61" t="s">
        <v>248</v>
      </c>
      <c r="M40" s="61" t="s">
        <v>523</v>
      </c>
      <c r="N40" s="61"/>
      <c r="O40" s="303" t="s">
        <v>248</v>
      </c>
      <c r="P40" s="294" t="s">
        <v>613</v>
      </c>
      <c r="Q40" s="294" t="s">
        <v>614</v>
      </c>
      <c r="R40" s="305" t="s">
        <v>248</v>
      </c>
      <c r="S40" s="305" t="s">
        <v>248</v>
      </c>
      <c r="T40" s="70" t="s">
        <v>511</v>
      </c>
    </row>
    <row r="41" spans="1:2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1">
      <c r="A42" s="330" t="s">
        <v>574</v>
      </c>
      <c r="B42" s="330"/>
      <c r="C42" s="330"/>
      <c r="D42" s="330"/>
      <c r="E42" s="330"/>
      <c r="F42" s="33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67"/>
    </row>
    <row r="43" spans="1:21" ht="15" customHeight="1">
      <c r="A43" s="326" t="s">
        <v>0</v>
      </c>
      <c r="B43" s="326" t="s">
        <v>107</v>
      </c>
      <c r="C43" s="326" t="s">
        <v>108</v>
      </c>
      <c r="D43" s="326" t="s">
        <v>109</v>
      </c>
      <c r="E43" s="326" t="s">
        <v>43</v>
      </c>
      <c r="F43" s="326" t="s">
        <v>110</v>
      </c>
      <c r="G43" s="326" t="s">
        <v>111</v>
      </c>
      <c r="H43" s="326" t="s">
        <v>112</v>
      </c>
      <c r="I43" s="326" t="s">
        <v>113</v>
      </c>
      <c r="J43" s="326" t="s">
        <v>114</v>
      </c>
      <c r="K43" s="326" t="s">
        <v>115</v>
      </c>
      <c r="L43" s="326" t="s">
        <v>436</v>
      </c>
      <c r="M43" s="326" t="s">
        <v>117</v>
      </c>
      <c r="N43" s="326" t="s">
        <v>118</v>
      </c>
      <c r="O43" s="326" t="s">
        <v>437</v>
      </c>
      <c r="P43" s="328" t="s">
        <v>780</v>
      </c>
      <c r="Q43" s="329"/>
      <c r="R43" s="328" t="s">
        <v>781</v>
      </c>
      <c r="S43" s="329"/>
      <c r="T43" s="326" t="s">
        <v>119</v>
      </c>
    </row>
    <row r="44" spans="1:21">
      <c r="A44" s="327"/>
      <c r="B44" s="327"/>
      <c r="C44" s="327"/>
      <c r="D44" s="327"/>
      <c r="E44" s="327"/>
      <c r="F44" s="327"/>
      <c r="G44" s="327"/>
      <c r="H44" s="327"/>
      <c r="I44" s="331"/>
      <c r="J44" s="327"/>
      <c r="K44" s="327"/>
      <c r="L44" s="327"/>
      <c r="M44" s="327"/>
      <c r="N44" s="327"/>
      <c r="O44" s="327"/>
      <c r="P44" s="60" t="s">
        <v>120</v>
      </c>
      <c r="Q44" s="60" t="s">
        <v>121</v>
      </c>
      <c r="R44" s="60" t="s">
        <v>120</v>
      </c>
      <c r="S44" s="60" t="s">
        <v>121</v>
      </c>
      <c r="T44" s="327"/>
    </row>
    <row r="45" spans="1:21" ht="51">
      <c r="A45" s="61" t="s">
        <v>8</v>
      </c>
      <c r="B45" s="70" t="s">
        <v>605</v>
      </c>
      <c r="C45" s="61" t="s">
        <v>606</v>
      </c>
      <c r="D45" s="61" t="s">
        <v>293</v>
      </c>
      <c r="E45" s="61">
        <v>2003</v>
      </c>
      <c r="F45" s="61">
        <v>2461</v>
      </c>
      <c r="G45" s="61" t="s">
        <v>607</v>
      </c>
      <c r="H45" s="306" t="s">
        <v>608</v>
      </c>
      <c r="I45" s="61" t="s">
        <v>609</v>
      </c>
      <c r="J45" s="61" t="s">
        <v>610</v>
      </c>
      <c r="K45" s="61" t="s">
        <v>611</v>
      </c>
      <c r="L45" s="61" t="s">
        <v>612</v>
      </c>
      <c r="M45" s="304">
        <v>44849</v>
      </c>
      <c r="N45" s="61">
        <v>2</v>
      </c>
      <c r="O45" s="303">
        <v>18000</v>
      </c>
      <c r="P45" s="61" t="s">
        <v>613</v>
      </c>
      <c r="Q45" s="61" t="s">
        <v>614</v>
      </c>
      <c r="R45" s="61" t="s">
        <v>613</v>
      </c>
      <c r="S45" s="61" t="s">
        <v>614</v>
      </c>
      <c r="T45" s="61" t="s">
        <v>574</v>
      </c>
    </row>
    <row r="46" spans="1:21" ht="38.25">
      <c r="A46" s="61" t="s">
        <v>14</v>
      </c>
      <c r="B46" s="61" t="s">
        <v>615</v>
      </c>
      <c r="C46" s="61" t="s">
        <v>616</v>
      </c>
      <c r="D46" s="61" t="s">
        <v>617</v>
      </c>
      <c r="E46" s="61">
        <v>2021</v>
      </c>
      <c r="F46" s="61" t="s">
        <v>618</v>
      </c>
      <c r="G46" s="61" t="s">
        <v>619</v>
      </c>
      <c r="H46" s="306" t="s">
        <v>620</v>
      </c>
      <c r="I46" s="61" t="s">
        <v>248</v>
      </c>
      <c r="J46" s="304">
        <v>44531</v>
      </c>
      <c r="K46" s="61" t="s">
        <v>618</v>
      </c>
      <c r="L46" s="61" t="s">
        <v>618</v>
      </c>
      <c r="M46" s="304" t="s">
        <v>621</v>
      </c>
      <c r="N46" s="61">
        <v>0</v>
      </c>
      <c r="O46" s="303"/>
      <c r="P46" s="304">
        <v>44531</v>
      </c>
      <c r="Q46" s="61" t="s">
        <v>614</v>
      </c>
      <c r="R46" s="61"/>
      <c r="S46" s="61"/>
      <c r="T46" s="61" t="s">
        <v>574</v>
      </c>
      <c r="U46" s="310" t="s">
        <v>782</v>
      </c>
    </row>
    <row r="47" spans="1:2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1">
      <c r="A48" s="330" t="s">
        <v>692</v>
      </c>
      <c r="B48" s="330"/>
      <c r="C48" s="330"/>
      <c r="D48" s="330"/>
      <c r="E48" s="330"/>
      <c r="F48" s="33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</row>
    <row r="49" spans="1:20" ht="15" customHeight="1">
      <c r="A49" s="326" t="s">
        <v>0</v>
      </c>
      <c r="B49" s="326" t="s">
        <v>107</v>
      </c>
      <c r="C49" s="326" t="s">
        <v>108</v>
      </c>
      <c r="D49" s="326" t="s">
        <v>109</v>
      </c>
      <c r="E49" s="326" t="s">
        <v>43</v>
      </c>
      <c r="F49" s="326" t="s">
        <v>110</v>
      </c>
      <c r="G49" s="326" t="s">
        <v>502</v>
      </c>
      <c r="H49" s="326" t="s">
        <v>111</v>
      </c>
      <c r="I49" s="326" t="s">
        <v>503</v>
      </c>
      <c r="J49" s="326" t="s">
        <v>714</v>
      </c>
      <c r="K49" s="326" t="s">
        <v>715</v>
      </c>
      <c r="L49" s="326" t="s">
        <v>113</v>
      </c>
      <c r="M49" s="326" t="s">
        <v>114</v>
      </c>
      <c r="N49" s="326" t="s">
        <v>118</v>
      </c>
      <c r="O49" s="326" t="s">
        <v>437</v>
      </c>
      <c r="P49" s="328" t="s">
        <v>780</v>
      </c>
      <c r="Q49" s="329"/>
      <c r="R49" s="328" t="s">
        <v>781</v>
      </c>
      <c r="S49" s="329"/>
      <c r="T49" s="326" t="s">
        <v>119</v>
      </c>
    </row>
    <row r="50" spans="1:20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31"/>
      <c r="M50" s="327"/>
      <c r="N50" s="327"/>
      <c r="O50" s="327"/>
      <c r="P50" s="60" t="s">
        <v>120</v>
      </c>
      <c r="Q50" s="60" t="s">
        <v>121</v>
      </c>
      <c r="R50" s="60" t="s">
        <v>120</v>
      </c>
      <c r="S50" s="60" t="s">
        <v>121</v>
      </c>
      <c r="T50" s="327"/>
    </row>
    <row r="51" spans="1:20" ht="25.5">
      <c r="A51" s="125" t="s">
        <v>8</v>
      </c>
      <c r="B51" s="70" t="s">
        <v>716</v>
      </c>
      <c r="C51" s="61" t="s">
        <v>717</v>
      </c>
      <c r="D51" s="125" t="s">
        <v>718</v>
      </c>
      <c r="E51" s="125">
        <v>2003</v>
      </c>
      <c r="F51" s="125">
        <v>2685</v>
      </c>
      <c r="G51" s="125">
        <v>115</v>
      </c>
      <c r="H51" s="61" t="s">
        <v>719</v>
      </c>
      <c r="I51" s="61"/>
      <c r="J51" s="61" t="s">
        <v>248</v>
      </c>
      <c r="K51" s="125">
        <v>21</v>
      </c>
      <c r="L51" s="125">
        <v>145023</v>
      </c>
      <c r="M51" s="307" t="s">
        <v>720</v>
      </c>
      <c r="N51" s="125">
        <v>1</v>
      </c>
      <c r="O51" s="293">
        <v>20100</v>
      </c>
      <c r="P51" s="308" t="s">
        <v>613</v>
      </c>
      <c r="Q51" s="309" t="s">
        <v>614</v>
      </c>
      <c r="R51" s="308" t="s">
        <v>613</v>
      </c>
      <c r="S51" s="309" t="s">
        <v>614</v>
      </c>
      <c r="T51" s="61" t="s">
        <v>692</v>
      </c>
    </row>
    <row r="52" spans="1:20" ht="25.5">
      <c r="A52" s="125" t="s">
        <v>14</v>
      </c>
      <c r="B52" s="70" t="s">
        <v>721</v>
      </c>
      <c r="C52" s="61" t="s">
        <v>722</v>
      </c>
      <c r="D52" s="61" t="s">
        <v>723</v>
      </c>
      <c r="E52" s="125">
        <v>2020</v>
      </c>
      <c r="F52" s="125">
        <v>2987</v>
      </c>
      <c r="G52" s="125">
        <v>140</v>
      </c>
      <c r="H52" s="61" t="s">
        <v>724</v>
      </c>
      <c r="I52" s="61">
        <v>5500</v>
      </c>
      <c r="J52" s="61" t="s">
        <v>248</v>
      </c>
      <c r="K52" s="125">
        <v>24</v>
      </c>
      <c r="L52" s="125" t="s">
        <v>248</v>
      </c>
      <c r="M52" s="307" t="s">
        <v>725</v>
      </c>
      <c r="N52" s="125">
        <v>2</v>
      </c>
      <c r="O52" s="312">
        <v>290000</v>
      </c>
      <c r="P52" s="308" t="s">
        <v>613</v>
      </c>
      <c r="Q52" s="309" t="s">
        <v>614</v>
      </c>
      <c r="R52" s="308" t="s">
        <v>613</v>
      </c>
      <c r="S52" s="309" t="s">
        <v>614</v>
      </c>
      <c r="T52" s="61" t="s">
        <v>692</v>
      </c>
    </row>
  </sheetData>
  <mergeCells count="100">
    <mergeCell ref="M2:M3"/>
    <mergeCell ref="N2:N3"/>
    <mergeCell ref="A28:A29"/>
    <mergeCell ref="K28:K29"/>
    <mergeCell ref="F28:F29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36:M37"/>
    <mergeCell ref="I36:I37"/>
    <mergeCell ref="O36:O37"/>
    <mergeCell ref="T28:T29"/>
    <mergeCell ref="I28:I29"/>
    <mergeCell ref="P36:Q36"/>
    <mergeCell ref="R36:S36"/>
    <mergeCell ref="J36:J37"/>
    <mergeCell ref="L36:L37"/>
    <mergeCell ref="N36:N37"/>
    <mergeCell ref="T2:T3"/>
    <mergeCell ref="P2:Q2"/>
    <mergeCell ref="R2:S2"/>
    <mergeCell ref="P6:Q6"/>
    <mergeCell ref="R6:S6"/>
    <mergeCell ref="N28:N29"/>
    <mergeCell ref="O28:O29"/>
    <mergeCell ref="R28:S28"/>
    <mergeCell ref="J28:J29"/>
    <mergeCell ref="C28:C29"/>
    <mergeCell ref="L28:L29"/>
    <mergeCell ref="G28:G29"/>
    <mergeCell ref="D28:D29"/>
    <mergeCell ref="E28:E29"/>
    <mergeCell ref="H28:H29"/>
    <mergeCell ref="M28:M29"/>
    <mergeCell ref="T49:T50"/>
    <mergeCell ref="A49:A50"/>
    <mergeCell ref="P49:Q49"/>
    <mergeCell ref="E49:E50"/>
    <mergeCell ref="O49:O50"/>
    <mergeCell ref="C49:C50"/>
    <mergeCell ref="H49:H50"/>
    <mergeCell ref="F49:F50"/>
    <mergeCell ref="N49:N50"/>
    <mergeCell ref="L49:L50"/>
    <mergeCell ref="D49:D50"/>
    <mergeCell ref="G49:G50"/>
    <mergeCell ref="M49:M50"/>
    <mergeCell ref="R49:S49"/>
    <mergeCell ref="A48:F48"/>
    <mergeCell ref="K49:K50"/>
    <mergeCell ref="B49:B50"/>
    <mergeCell ref="I49:I50"/>
    <mergeCell ref="J49:J50"/>
    <mergeCell ref="A43:A44"/>
    <mergeCell ref="B43:B44"/>
    <mergeCell ref="N43:N44"/>
    <mergeCell ref="K43:K44"/>
    <mergeCell ref="T43:T44"/>
    <mergeCell ref="I43:I44"/>
    <mergeCell ref="P43:Q43"/>
    <mergeCell ref="M43:M44"/>
    <mergeCell ref="O43:O44"/>
    <mergeCell ref="G43:G44"/>
    <mergeCell ref="A1:F1"/>
    <mergeCell ref="A6:F6"/>
    <mergeCell ref="A27:F27"/>
    <mergeCell ref="A35:F35"/>
    <mergeCell ref="A42:F42"/>
    <mergeCell ref="A36:A37"/>
    <mergeCell ref="D36:D37"/>
    <mergeCell ref="B36:B37"/>
    <mergeCell ref="F36:F37"/>
    <mergeCell ref="C36:C37"/>
    <mergeCell ref="B28:B29"/>
    <mergeCell ref="E36:E37"/>
    <mergeCell ref="T6:T7"/>
    <mergeCell ref="O6:O7"/>
    <mergeCell ref="O2:O3"/>
    <mergeCell ref="C43:C44"/>
    <mergeCell ref="D43:D44"/>
    <mergeCell ref="E43:E44"/>
    <mergeCell ref="L43:L44"/>
    <mergeCell ref="F43:F44"/>
    <mergeCell ref="J43:J44"/>
    <mergeCell ref="H43:H44"/>
    <mergeCell ref="R43:S43"/>
    <mergeCell ref="H36:H37"/>
    <mergeCell ref="G36:G37"/>
    <mergeCell ref="P28:Q28"/>
    <mergeCell ref="K36:K37"/>
    <mergeCell ref="T36:T37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1 - wykaz jednostek</vt:lpstr>
      <vt:lpstr>2 - wykaz budynków i budowli</vt:lpstr>
      <vt:lpstr>3 - AR</vt:lpstr>
      <vt:lpstr>4 - EEI</vt:lpstr>
      <vt:lpstr>5 - pojazdy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Siwek</dc:creator>
  <cp:lastModifiedBy>Agnieszka Nowacka</cp:lastModifiedBy>
  <cp:lastPrinted>2022-08-05T10:58:02Z</cp:lastPrinted>
  <dcterms:created xsi:type="dcterms:W3CDTF">2015-06-05T18:19:34Z</dcterms:created>
  <dcterms:modified xsi:type="dcterms:W3CDTF">2022-08-05T13:32:10Z</dcterms:modified>
</cp:coreProperties>
</file>